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extraordinara MARTIE_2\1. PH_buget 2017 varianta finala\"/>
    </mc:Choice>
  </mc:AlternateContent>
  <bookViews>
    <workbookView xWindow="240" yWindow="15" windowWidth="17400" windowHeight="11955"/>
  </bookViews>
  <sheets>
    <sheet name="buget 2017" sheetId="15" r:id="rId1"/>
    <sheet name="program presedinte" sheetId="14" r:id="rId2"/>
  </sheets>
  <calcPr calcId="152511"/>
</workbook>
</file>

<file path=xl/calcChain.xml><?xml version="1.0" encoding="utf-8"?>
<calcChain xmlns="http://schemas.openxmlformats.org/spreadsheetml/2006/main">
  <c r="G87" i="15" l="1"/>
  <c r="F45" i="15"/>
  <c r="F99" i="15" s="1"/>
  <c r="E45" i="15"/>
  <c r="E99" i="15" s="1"/>
  <c r="D45" i="15"/>
  <c r="D40" i="15"/>
  <c r="G97" i="15"/>
  <c r="G94" i="15"/>
  <c r="G85" i="15"/>
  <c r="G67" i="15"/>
  <c r="G65" i="15"/>
  <c r="G45" i="15" s="1"/>
  <c r="G44" i="15"/>
  <c r="D39" i="15"/>
  <c r="G37" i="15"/>
  <c r="D37" i="15"/>
  <c r="G35" i="15"/>
  <c r="D35" i="15"/>
  <c r="F26" i="15"/>
  <c r="E26" i="15"/>
  <c r="G24" i="15"/>
  <c r="G23" i="15" s="1"/>
  <c r="D23" i="15"/>
  <c r="G18" i="15"/>
  <c r="D18" i="15"/>
  <c r="D17" i="15" s="1"/>
  <c r="D16" i="15" s="1"/>
  <c r="G15" i="15"/>
  <c r="G14" i="15" s="1"/>
  <c r="D14" i="15"/>
  <c r="G26" i="15" l="1"/>
  <c r="D26" i="15"/>
  <c r="D13" i="15" s="1"/>
  <c r="D99" i="15" s="1"/>
  <c r="G40" i="15"/>
  <c r="G39" i="15" s="1"/>
  <c r="G17" i="15"/>
  <c r="G16" i="15" s="1"/>
  <c r="E33" i="14"/>
  <c r="D33" i="14"/>
  <c r="E59" i="14"/>
  <c r="D59" i="14"/>
  <c r="C59" i="14"/>
  <c r="G13" i="15" l="1"/>
  <c r="G99" i="15" s="1"/>
  <c r="F115" i="14"/>
  <c r="C14" i="14" l="1"/>
  <c r="E121" i="14"/>
  <c r="D121" i="14"/>
  <c r="F105" i="14"/>
  <c r="F118" i="14"/>
  <c r="F85" i="14"/>
  <c r="F83" i="14"/>
  <c r="F58" i="14"/>
  <c r="F52" i="14"/>
  <c r="C50" i="14"/>
  <c r="C49" i="14" s="1"/>
  <c r="F47" i="14"/>
  <c r="C47" i="14"/>
  <c r="F46" i="14"/>
  <c r="F43" i="14"/>
  <c r="C42" i="14"/>
  <c r="F31" i="14"/>
  <c r="F27" i="14" s="1"/>
  <c r="C27" i="14"/>
  <c r="F22" i="14"/>
  <c r="C22" i="14"/>
  <c r="F15" i="14"/>
  <c r="F14" i="14" s="1"/>
  <c r="F59" i="14" l="1"/>
  <c r="C33" i="14"/>
  <c r="F42" i="14"/>
  <c r="F33" i="14" s="1"/>
  <c r="F50" i="14"/>
  <c r="F49" i="14" s="1"/>
  <c r="C21" i="14"/>
  <c r="C20" i="14" s="1"/>
  <c r="F21" i="14"/>
  <c r="F20" i="14" s="1"/>
  <c r="C13" i="14" l="1"/>
  <c r="F13" i="14"/>
  <c r="F121" i="14" s="1"/>
  <c r="C121" i="14"/>
</calcChain>
</file>

<file path=xl/sharedStrings.xml><?xml version="1.0" encoding="utf-8"?>
<sst xmlns="http://schemas.openxmlformats.org/spreadsheetml/2006/main" count="540" uniqueCount="185">
  <si>
    <t xml:space="preserve">Lucrări şi servicii privind întreţinerea periodică a drumurilor publice </t>
  </si>
  <si>
    <t xml:space="preserve"> </t>
  </si>
  <si>
    <t>Nr. crt.</t>
  </si>
  <si>
    <t>DENUMIRE  LUCRARE ȘI  OBIECTIV</t>
  </si>
  <si>
    <t>CHELTUIELI   FUNCȚIONARE, Total, din care:</t>
  </si>
  <si>
    <t xml:space="preserve">Lucrări şi servicii privind întreţinerea curentă a drumurilor publice </t>
  </si>
  <si>
    <t>Întreţinerea curentă pe timp de vară</t>
  </si>
  <si>
    <t xml:space="preserve"> - Asigurarea scurgerii apelor si a  esteticii rutiere a drumurilor</t>
  </si>
  <si>
    <t xml:space="preserve"> - Siguranta rutiera</t>
  </si>
  <si>
    <t>Monitorizarea controlului mijloacelor de transport pe drumurile publice</t>
  </si>
  <si>
    <t xml:space="preserve"> - Cantar auto</t>
  </si>
  <si>
    <t>CHELTUIELI  DEZVOLTARE</t>
  </si>
  <si>
    <t xml:space="preserve"> - Modernizare DJ 170 , km 13+450- 24+450  Negrileşti - Breaza -  limită Jud. Maramureş</t>
  </si>
  <si>
    <t xml:space="preserve"> - Modernizare DJ 171,  obiect 3, km 28+617 - 39+520 , Tîrlisua - limită. Jud. Maramureş </t>
  </si>
  <si>
    <t xml:space="preserve"> - Modernizare DJ 173 B , km16+500 - 26+300, Bistriţa - Nimigea</t>
  </si>
  <si>
    <t xml:space="preserve"> - Modernizare DJ 162 , km 8+300-18+540, Archiud-Sînmihaiu de Cîmpie</t>
  </si>
  <si>
    <t xml:space="preserve"> - Modernizare DJ 172D, - Lot 1, km 0+000-11+578, Mureșenii Bârgăului (DN17) - Lac Colibița -Colibița,   tronson 1, km 0+000 – 5+115</t>
  </si>
  <si>
    <t xml:space="preserve"> - Reabilitare DJ 151 limită judeţ Mureş - Bistriţa</t>
  </si>
  <si>
    <t>TOTAL GENERAL</t>
  </si>
  <si>
    <t>Buget     LOCAL</t>
  </si>
  <si>
    <t>Total</t>
  </si>
  <si>
    <t>Întreţinerea curentă pe timp de iarnă (specifică tuturor categ. de dr.)</t>
  </si>
  <si>
    <t xml:space="preserve"> Întocm.doc.tehnico-economice pt.lucr.de într.şi reparaţii la dr.publice</t>
  </si>
  <si>
    <t>Conform HG nr.468/06,07,2016 pentru urmatoarele drumuri judetene: DJ 170-com.Negrilesti, DJ 154 C-com.Sieut, DJ 171- com.Tarlisua</t>
  </si>
  <si>
    <t>din care:</t>
  </si>
  <si>
    <t>Conform HG nr.752/12,10,2016 pentru urmatoarele drumuri judetene: DJ 172 D-com.Ilva Mare, DJ 172 D-com.Ilva Mica, DJ 172 G-com.Livezile, DJ 162-com.Sanmihaiu de Campie, DJ 151-com.Sanmihaiu de Campie</t>
  </si>
  <si>
    <t>Conform HG nr.975/21,12,2016 pentru urmatoarele drumuri judetene: DJ 172 D-com.Ilva Mare, DJ 172 D-com.Ilva Mica, DJ 172 G-com.Livezile, DJ 162-com.Sanmihaiu de Campie, DJ 151-com.Sanmihaiu de Campie</t>
  </si>
  <si>
    <t>PROGRAM 2017</t>
  </si>
  <si>
    <t>OBS.</t>
  </si>
  <si>
    <t>- Modernizare DJ 172 G , km 0+000-10+000 , Nuseni-Feleac-Chiraleş</t>
  </si>
  <si>
    <t>Expertiza+Proiectare DALI</t>
  </si>
  <si>
    <t>Proiectare DALI+PT</t>
  </si>
  <si>
    <t>- Modernizare DJ 172 A, km 26+000-33+000,Chiochiş-limită jud. Cluj</t>
  </si>
  <si>
    <t>Proiectare PT</t>
  </si>
  <si>
    <t xml:space="preserve"> -Cadastrul drumurilor publice-200 km</t>
  </si>
  <si>
    <t>A.2.</t>
  </si>
  <si>
    <t>B.</t>
  </si>
  <si>
    <t>101.</t>
  </si>
  <si>
    <t>101.1</t>
  </si>
  <si>
    <t>Intretinerea partii carosabile specifica tipului de imbracaminte</t>
  </si>
  <si>
    <t>101.2</t>
  </si>
  <si>
    <t>Intretinerea comuna tuturor drumurilor</t>
  </si>
  <si>
    <t xml:space="preserve"> - Intretinerea platformei drumului</t>
  </si>
  <si>
    <t>C.</t>
  </si>
  <si>
    <t>105.</t>
  </si>
  <si>
    <t>107.</t>
  </si>
  <si>
    <t>113.</t>
  </si>
  <si>
    <t>Lucrări accidentale; refaceri după inundatii,alunecari teren,afuieri de poduri, etc.</t>
  </si>
  <si>
    <t>102.</t>
  </si>
  <si>
    <t>Protejarea corpului si a platformei drumului</t>
  </si>
  <si>
    <t>111.7</t>
  </si>
  <si>
    <t>Amenajarea platformelor pentru verificarea tonajelor autovehiculelor</t>
  </si>
  <si>
    <t>Executie lucrari-</t>
  </si>
  <si>
    <t xml:space="preserve"> Pod peste V.Mare, pe DJ 170, km 15+400, în Purcărete şi Pod peste V.Rachiţii, km 18+700, în Breaza</t>
  </si>
  <si>
    <t>- Modernizare DJ 172 H , km 0+000-5+000 , Nuşeni - Corvineşti</t>
  </si>
  <si>
    <t>Proiectare PT+Executie lucrari</t>
  </si>
  <si>
    <t>- Modernizare  DJ 173 C , km 9+125 - 19+860 , Buduş - Şieu</t>
  </si>
  <si>
    <t xml:space="preserve"> -Pod peste Valea Meles, pe DJ 172 H, km 6+118, Nuseni-Corvinesti(Enciu)</t>
  </si>
  <si>
    <t xml:space="preserve"> -Pod peste Valea Meles, pe DJ 172 H, km 14+960, localitatea Matei</t>
  </si>
  <si>
    <t>- Modernizare DJ 172 E, km 0+000-7+000, Strugureni - Matei</t>
  </si>
  <si>
    <t>D.</t>
  </si>
  <si>
    <t>Lucrari privind reparatii curente la drumurile publice</t>
  </si>
  <si>
    <t xml:space="preserve"> - Covor asfaltic pe DJ 171, km 0+000-28+720,Uriu-Tarlisua</t>
  </si>
  <si>
    <t xml:space="preserve"> -Poduri pe DJ 154C, km 2+810 şi km 3+050,  loc.Rustior</t>
  </si>
  <si>
    <t>DALI expira-ian.2018</t>
  </si>
  <si>
    <t>DALI expira-dec.2017</t>
  </si>
  <si>
    <t>Se propune expertiza+DALI</t>
  </si>
  <si>
    <t>Acord cadru expira la 03,07,2017</t>
  </si>
  <si>
    <t xml:space="preserve">Contract incheiat cu LDP </t>
  </si>
  <si>
    <t>Audit de siguranta</t>
  </si>
  <si>
    <t>Audit impus prin legislatie</t>
  </si>
  <si>
    <t>Necesar pentru 2017</t>
  </si>
  <si>
    <t xml:space="preserve">Fonduri de garantie </t>
  </si>
  <si>
    <t>Acord cadru expira la 13,08,2018</t>
  </si>
  <si>
    <t>Real.4%-Program 2017</t>
  </si>
  <si>
    <t>Contractul expira 07,07,2017</t>
  </si>
  <si>
    <t xml:space="preserve">lei/km=439.605,40 </t>
  </si>
  <si>
    <t>TVA=19%</t>
  </si>
  <si>
    <t>si 8.277.681 executie. Durata=14 luni</t>
  </si>
  <si>
    <t>Executie lucrari</t>
  </si>
  <si>
    <t>si 12.456.592 executie. Durata=26 luni</t>
  </si>
  <si>
    <t>si 15.265.121executie.Durata=20 luni</t>
  </si>
  <si>
    <t>cu cote,taxe</t>
  </si>
  <si>
    <t>Refacere dupa calamitati, pod pe DJ 173, km.25+951,in loc.Sieu</t>
  </si>
  <si>
    <t>Refacere acces monument</t>
  </si>
  <si>
    <t>DIRECTIA TEHNICA INVESTITII, LUCRARI PUBLICE</t>
  </si>
  <si>
    <t>SERVICIUL ADMINISTRARE DRUMURI, LUCRARI PUBLICE</t>
  </si>
  <si>
    <t>DJ 172 F, Lim.jud.Cj-Branistea-Beclean, km 22+570-31+570(9,0 km)</t>
  </si>
  <si>
    <t>PROPUNERI</t>
  </si>
  <si>
    <t xml:space="preserve"> - Modernizare DJ 172D, - Lot 1, km 5+115-11+578,  tronson 2</t>
  </si>
  <si>
    <t xml:space="preserve"> - Modernizare DJ 172D, - Lot 5, km 75+353-93+132</t>
  </si>
  <si>
    <t>Garantie</t>
  </si>
  <si>
    <t>Modernizare DJ 172 G,km 43+298-50+000,Satu Nou-Cusma</t>
  </si>
  <si>
    <t xml:space="preserve"> -Poduri  pe DJ 170, Breaza-3 buc</t>
  </si>
  <si>
    <t>Val.deviz=12.607.162 din care 150.570 PT</t>
  </si>
  <si>
    <t>Val.deviz=8.647.171.din care 369.489 PT</t>
  </si>
  <si>
    <t>Val.oferta=15.359.861 din care 94.740 PT</t>
  </si>
  <si>
    <t>Data inceperii lucr. 22,04,2016 iar data finalizarii este 22,06,2020</t>
  </si>
  <si>
    <t>Data inceperii lucr.este 20,08,2015 iar data finalizarii este 20,08,2017</t>
  </si>
  <si>
    <t>Data inceperii lucr.este 28,10,2015 iar data finalizarii este 28,12,2018</t>
  </si>
  <si>
    <t>Data inceperii lucr.este 07,09,2015 iar data finalizarii este 07,09,2017</t>
  </si>
  <si>
    <t>Rest 8.191.510,86 -1.000.000+ac.nou</t>
  </si>
  <si>
    <t>Rest de ex.cf.Act ad.3+acord nou</t>
  </si>
  <si>
    <t>si nu se mai poate prelungi.</t>
  </si>
  <si>
    <t xml:space="preserve">Contractul expira in 10,12,2017  </t>
  </si>
  <si>
    <t xml:space="preserve">judeţene pe anul 2017 </t>
  </si>
  <si>
    <t xml:space="preserve">   Programul de lucrări de întreţinere, reparaţii şi modernizări drumuri  </t>
  </si>
  <si>
    <t>PT+exec.dupa elaborare expert.+ DALI</t>
  </si>
  <si>
    <t>Fonduri</t>
  </si>
  <si>
    <t>PNDL</t>
  </si>
  <si>
    <t xml:space="preserve"> - IBU DJ 172 H, km 5+000-11+380, Nuseni-DJ 172 E ( Corvinesti)</t>
  </si>
  <si>
    <t xml:space="preserve"> -Modernizare DJ 172 A, km 0+000-26+000, Beclean-Chiochis</t>
  </si>
  <si>
    <t xml:space="preserve"> -Modernizare DJ 172 E, km 7+307+14+692,Lechinta-Matei</t>
  </si>
  <si>
    <r>
      <t xml:space="preserve"> -Modernizare  DJ 173 , km 25</t>
    </r>
    <r>
      <rPr>
        <sz val="8"/>
        <rFont val="Arial"/>
        <family val="2"/>
      </rPr>
      <t>+309-39+842</t>
    </r>
    <r>
      <rPr>
        <sz val="8"/>
        <color theme="1"/>
        <rFont val="Arial"/>
        <family val="2"/>
      </rPr>
      <t>, Sieu-Teaca;km 42+968-54+100 (DN 15A)Teaca -Ocnita</t>
    </r>
  </si>
  <si>
    <t>DJ 172 G, km 0+000-1+000, in  Nuseni  (1,0 km)</t>
  </si>
  <si>
    <t xml:space="preserve">DJ 172 G, km 33+696-34+496, in Jelna, (0,8 km) </t>
  </si>
  <si>
    <t>PT+executie</t>
  </si>
  <si>
    <t>-</t>
  </si>
  <si>
    <t>cote ISC</t>
  </si>
  <si>
    <t>Consolidare drum, DJ 172 K, km 7+908-7+933</t>
  </si>
  <si>
    <t>Modernizare DJ 154 D, km 12+120-16+120,Viile Tecii-Budurleni-Brateni</t>
  </si>
  <si>
    <t xml:space="preserve"> - Întreţinerea îmbrăcămintei asfaltice </t>
  </si>
  <si>
    <t xml:space="preserve"> - Întreţinerea drumurilor pietruite</t>
  </si>
  <si>
    <t xml:space="preserve"> -Elemente de continuizare in vederea scurgerii apelor </t>
  </si>
  <si>
    <t>DJ 172 G, Intersectie DJ 154- Monariu, km 24+838-27+486(2,6 km)</t>
  </si>
  <si>
    <t xml:space="preserve"> - Covoare bituminoase-Acord cadru nou=13,40 </t>
  </si>
  <si>
    <t xml:space="preserve">Indicatoare rutiere  </t>
  </si>
  <si>
    <t>Lucrari de siguranta circulatiei(indicatoare,marcaje,parapete metalice)</t>
  </si>
  <si>
    <t>Amenajare parcare pe DJ 172 B</t>
  </si>
  <si>
    <t>Consolidare drum, DJ 172 F, Lim.jud.CJ-Beclean, km 24+570-24+670</t>
  </si>
  <si>
    <t xml:space="preserve"> - Modernizare  DJ 162 , km, 28+633-35+833, Visuia - Silivaşu de Cîmpie</t>
  </si>
  <si>
    <t xml:space="preserve"> - Covor asfaltic pe DJ 17G, km 10+500-20+550,Chirales-Saratel</t>
  </si>
  <si>
    <t>si 48.817.977 executie. Durata=16 luni</t>
  </si>
  <si>
    <t>si 63.185.837 executie. Durata=24 luni</t>
  </si>
  <si>
    <t>DALI expira-dec.2017,val.26,147,110</t>
  </si>
  <si>
    <t>din care 903.474  PT,25,243,636 ex.=35 luni</t>
  </si>
  <si>
    <t>expertiza expira-oct.2017</t>
  </si>
  <si>
    <t>Se propune DALI+PT</t>
  </si>
  <si>
    <t xml:space="preserve">Contractul expira in 10,12,2017 si nu se mai </t>
  </si>
  <si>
    <t>poate prelungi.</t>
  </si>
  <si>
    <t>Valoare oferta=15.359.861 din care 94.740 PT</t>
  </si>
  <si>
    <t>necesar poduri noi-12 luni executie</t>
  </si>
  <si>
    <t>exista PT-DALI expira-oct.2017</t>
  </si>
  <si>
    <t>receptie la terminarea lucrarilor</t>
  </si>
  <si>
    <t>achizitionat</t>
  </si>
  <si>
    <t>Val.deviz=64.111.583.din care 925.746 PT</t>
  </si>
  <si>
    <t xml:space="preserve">Val.deviz=49.533.218 din care 715.241 PT </t>
  </si>
  <si>
    <t>Data inceperii lucrarii este 22,04,2016 iar finalizare este 22,06,2020</t>
  </si>
  <si>
    <t>Data inceperii lucrarii este 07,09,2015 iar finalizare este 07,09,2017</t>
  </si>
  <si>
    <t>Data inceperii lucrarii este 28,10,2015 iar finalizare este 28,12,2018</t>
  </si>
  <si>
    <t>Data inceperii lucrarii este 20,08,2015 iar finalizare este 20,08,2017</t>
  </si>
  <si>
    <t>Data inceperii lucrarii este 16,10,2015 iar  finalizare este 16,03,2017</t>
  </si>
  <si>
    <t>Datorie 2016</t>
  </si>
  <si>
    <t>Necesar pod nou-12 luni executie</t>
  </si>
  <si>
    <t>NOTA :</t>
  </si>
  <si>
    <t>Rest de executat</t>
  </si>
  <si>
    <t>22,622,556,56</t>
  </si>
  <si>
    <t>16,113,617,69</t>
  </si>
  <si>
    <t>17,679,485,33</t>
  </si>
  <si>
    <t>11,288,183,57</t>
  </si>
  <si>
    <t>5,593,494,14</t>
  </si>
  <si>
    <t xml:space="preserve"> 1,728,462,97</t>
  </si>
  <si>
    <t>inclusiv TVA 19%</t>
  </si>
  <si>
    <t>TOTAL</t>
  </si>
  <si>
    <t>63,737,616,70</t>
  </si>
  <si>
    <t>Modernizare DJ 172, km 10+646-23+543,DN 17(Cociu)-Mocod</t>
  </si>
  <si>
    <t xml:space="preserve"> - Modernizare DJ 172D,Lot 2,3,4,avize,cote,taxe,etc.</t>
  </si>
  <si>
    <t>Cheltuieli privind avize,cote,taxe,etc</t>
  </si>
  <si>
    <t xml:space="preserve"> - Covor asfaltic pe DJ 172, km 10+646-23+543,DN 17(Cociu)-Mocod</t>
  </si>
  <si>
    <t xml:space="preserve"> Siguranta rutiera</t>
  </si>
  <si>
    <t xml:space="preserve"> Covor asfaltic pe DJ 17G, km 10+500-20+550,Chirales-Saratel</t>
  </si>
  <si>
    <t xml:space="preserve"> Covor asfaltic pe DJ 171, km 0+000-28+720,Uriu-Tarlisua</t>
  </si>
  <si>
    <t xml:space="preserve"> Elemente de continuizare in vederea scurgerii apelor </t>
  </si>
  <si>
    <t xml:space="preserve"> Întreţinerea drumurilor pietruite</t>
  </si>
  <si>
    <t xml:space="preserve"> Întreţinerea îmbrăcămintei asfaltice </t>
  </si>
  <si>
    <t xml:space="preserve"> Cadastrul drumurilor publice-200 km</t>
  </si>
  <si>
    <t xml:space="preserve"> Covor asfaltic pe DJ 172, km 10+646-23+543,DN 17(Cociu)-Mocod</t>
  </si>
  <si>
    <t>nenominalizate</t>
  </si>
  <si>
    <t xml:space="preserve">  Covoare bituminoase=13,40 km </t>
  </si>
  <si>
    <t>Reconfirmare expertiza,actualizare DALI,Studiu de trafic,Proiectare PT+Executie lucrari</t>
  </si>
  <si>
    <t xml:space="preserve"> -Poduri  pe DJ 170, Breaza-2 buc</t>
  </si>
  <si>
    <r>
      <t xml:space="preserve"> -Modernizare  DJ 173 , km 25</t>
    </r>
    <r>
      <rPr>
        <sz val="10"/>
        <rFont val="Arial"/>
        <family val="2"/>
        <charset val="238"/>
      </rPr>
      <t>+309-39+842</t>
    </r>
    <r>
      <rPr>
        <sz val="10"/>
        <color theme="1"/>
        <rFont val="Arial"/>
        <family val="2"/>
        <charset val="238"/>
      </rPr>
      <t>, Sieu-Teaca;km 42+968-54+100 (DN 15A)Teaca -Ocnita</t>
    </r>
  </si>
  <si>
    <t>LEI</t>
  </si>
  <si>
    <t xml:space="preserve"> - expertiza si DALI, DJ 172 G Saratel-Domnesti;Pod pe DJ 172 G</t>
  </si>
  <si>
    <t>Anexa nr. 6 la Hotărârea Consiliului Județean                            Bistrița-Năsăud nr. 35 din 22.03.2017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</si>
</sst>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8"/>
      <name val="Calibri"/>
      <family val="2"/>
      <charset val="238"/>
    </font>
    <font>
      <b/>
      <sz val="8"/>
      <name val="Arial"/>
      <family val="2"/>
    </font>
    <font>
      <b/>
      <sz val="8"/>
      <color indexed="8"/>
      <name val="Calibri"/>
      <family val="2"/>
    </font>
    <font>
      <sz val="8"/>
      <color indexed="8"/>
      <name val="Arial"/>
      <family val="2"/>
      <charset val="238"/>
    </font>
    <font>
      <b/>
      <sz val="7"/>
      <name val="Arial"/>
      <family val="2"/>
    </font>
    <font>
      <b/>
      <sz val="7"/>
      <name val="Arial"/>
      <family val="2"/>
      <charset val="238"/>
    </font>
    <font>
      <b/>
      <sz val="9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name val="Calibri"/>
      <family val="2"/>
    </font>
    <font>
      <sz val="10"/>
      <color theme="1"/>
      <name val="Arial"/>
      <family val="2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</font>
    <font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</font>
    <font>
      <sz val="9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rgb="FF0070C0"/>
      <name val="Arial"/>
      <family val="2"/>
    </font>
    <font>
      <b/>
      <sz val="8"/>
      <color rgb="FF0070C0"/>
      <name val="Arial"/>
      <family val="2"/>
    </font>
    <font>
      <sz val="8"/>
      <color rgb="FF0070C0"/>
      <name val="Arial"/>
      <family val="2"/>
      <charset val="238"/>
    </font>
    <font>
      <sz val="9"/>
      <color rgb="FFFF0000"/>
      <name val="Calibri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2">
    <xf numFmtId="0" fontId="0" fillId="0" borderId="0" xfId="0"/>
    <xf numFmtId="0" fontId="2" fillId="0" borderId="0" xfId="0" applyFont="1" applyBorder="1" applyAlignment="1">
      <alignment horizontal="center" wrapText="1"/>
    </xf>
    <xf numFmtId="0" fontId="0" fillId="0" borderId="0" xfId="0" applyBorder="1"/>
    <xf numFmtId="4" fontId="7" fillId="0" borderId="0" xfId="0" applyNumberFormat="1" applyFont="1" applyFill="1" applyBorder="1"/>
    <xf numFmtId="0" fontId="7" fillId="0" borderId="0" xfId="0" applyFont="1" applyBorder="1" applyAlignment="1">
      <alignment horizontal="center"/>
    </xf>
    <xf numFmtId="4" fontId="7" fillId="0" borderId="0" xfId="0" applyNumberFormat="1" applyFont="1" applyBorder="1"/>
    <xf numFmtId="4" fontId="12" fillId="0" borderId="0" xfId="0" applyNumberFormat="1" applyFont="1" applyBorder="1"/>
    <xf numFmtId="0" fontId="0" fillId="0" borderId="0" xfId="0" applyFill="1"/>
    <xf numFmtId="0" fontId="0" fillId="0" borderId="0" xfId="0" applyFill="1" applyBorder="1"/>
    <xf numFmtId="0" fontId="7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5" fillId="2" borderId="0" xfId="0" applyFont="1" applyFill="1" applyBorder="1" applyAlignment="1">
      <alignment wrapText="1"/>
    </xf>
    <xf numFmtId="0" fontId="4" fillId="0" borderId="0" xfId="0" applyFont="1" applyBorder="1"/>
    <xf numFmtId="0" fontId="8" fillId="2" borderId="0" xfId="0" applyFont="1" applyFill="1" applyBorder="1" applyAlignment="1">
      <alignment wrapText="1"/>
    </xf>
    <xf numFmtId="3" fontId="6" fillId="0" borderId="0" xfId="0" applyNumberFormat="1" applyFont="1" applyBorder="1"/>
    <xf numFmtId="3" fontId="12" fillId="0" borderId="0" xfId="0" applyNumberFormat="1" applyFont="1" applyBorder="1"/>
    <xf numFmtId="4" fontId="12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18" fillId="0" borderId="11" xfId="0" applyNumberFormat="1" applyFont="1" applyFill="1" applyBorder="1"/>
    <xf numFmtId="3" fontId="18" fillId="0" borderId="1" xfId="0" applyNumberFormat="1" applyFont="1" applyFill="1" applyBorder="1"/>
    <xf numFmtId="3" fontId="13" fillId="0" borderId="2" xfId="0" applyNumberFormat="1" applyFont="1" applyFill="1" applyBorder="1"/>
    <xf numFmtId="3" fontId="13" fillId="0" borderId="8" xfId="0" applyNumberFormat="1" applyFont="1" applyFill="1" applyBorder="1"/>
    <xf numFmtId="3" fontId="13" fillId="0" borderId="10" xfId="0" applyNumberFormat="1" applyFont="1" applyFill="1" applyBorder="1"/>
    <xf numFmtId="3" fontId="13" fillId="2" borderId="0" xfId="0" applyNumberFormat="1" applyFont="1" applyFill="1" applyBorder="1"/>
    <xf numFmtId="3" fontId="18" fillId="0" borderId="2" xfId="0" applyNumberFormat="1" applyFont="1" applyFill="1" applyBorder="1"/>
    <xf numFmtId="3" fontId="18" fillId="0" borderId="9" xfId="0" applyNumberFormat="1" applyFont="1" applyFill="1" applyBorder="1"/>
    <xf numFmtId="3" fontId="18" fillId="0" borderId="6" xfId="0" applyNumberFormat="1" applyFont="1" applyFill="1" applyBorder="1"/>
    <xf numFmtId="0" fontId="1" fillId="2" borderId="9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22" fillId="0" borderId="0" xfId="0" applyFont="1" applyAlignment="1"/>
    <xf numFmtId="0" fontId="22" fillId="0" borderId="0" xfId="0" applyFont="1"/>
    <xf numFmtId="0" fontId="2" fillId="0" borderId="0" xfId="0" applyFont="1" applyBorder="1" applyAlignment="1"/>
    <xf numFmtId="3" fontId="13" fillId="0" borderId="0" xfId="0" applyNumberFormat="1" applyFont="1" applyFill="1" applyBorder="1"/>
    <xf numFmtId="0" fontId="11" fillId="2" borderId="1" xfId="0" applyFont="1" applyFill="1" applyBorder="1" applyAlignment="1">
      <alignment horizontal="center"/>
    </xf>
    <xf numFmtId="3" fontId="2" fillId="0" borderId="9" xfId="0" applyNumberFormat="1" applyFont="1" applyFill="1" applyBorder="1"/>
    <xf numFmtId="3" fontId="18" fillId="0" borderId="8" xfId="0" applyNumberFormat="1" applyFont="1" applyFill="1" applyBorder="1"/>
    <xf numFmtId="3" fontId="18" fillId="0" borderId="0" xfId="0" applyNumberFormat="1" applyFont="1" applyFill="1" applyBorder="1"/>
    <xf numFmtId="0" fontId="16" fillId="0" borderId="1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/>
    </xf>
    <xf numFmtId="0" fontId="14" fillId="0" borderId="9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/>
    </xf>
    <xf numFmtId="0" fontId="16" fillId="0" borderId="6" xfId="0" applyFont="1" applyFill="1" applyBorder="1"/>
    <xf numFmtId="0" fontId="16" fillId="0" borderId="2" xfId="0" applyFont="1" applyFill="1" applyBorder="1"/>
    <xf numFmtId="0" fontId="16" fillId="0" borderId="1" xfId="0" applyFont="1" applyFill="1" applyBorder="1"/>
    <xf numFmtId="3" fontId="19" fillId="0" borderId="0" xfId="0" applyNumberFormat="1" applyFont="1" applyFill="1" applyBorder="1"/>
    <xf numFmtId="0" fontId="10" fillId="2" borderId="7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3" fontId="18" fillId="0" borderId="10" xfId="0" applyNumberFormat="1" applyFont="1" applyFill="1" applyBorder="1"/>
    <xf numFmtId="0" fontId="12" fillId="0" borderId="0" xfId="0" applyFont="1" applyBorder="1" applyAlignment="1"/>
    <xf numFmtId="0" fontId="14" fillId="2" borderId="0" xfId="0" applyFont="1" applyFill="1" applyBorder="1" applyAlignment="1">
      <alignment horizontal="center"/>
    </xf>
    <xf numFmtId="15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2" fontId="14" fillId="2" borderId="0" xfId="0" applyNumberFormat="1" applyFont="1" applyFill="1" applyBorder="1" applyAlignment="1">
      <alignment horizontal="center" wrapText="1"/>
    </xf>
    <xf numFmtId="0" fontId="15" fillId="0" borderId="0" xfId="0" applyFont="1" applyBorder="1"/>
    <xf numFmtId="0" fontId="16" fillId="2" borderId="0" xfId="0" applyFont="1" applyFill="1" applyBorder="1"/>
    <xf numFmtId="0" fontId="17" fillId="0" borderId="0" xfId="0" applyFont="1" applyBorder="1"/>
    <xf numFmtId="3" fontId="2" fillId="0" borderId="0" xfId="0" applyNumberFormat="1" applyFont="1" applyFill="1" applyBorder="1"/>
    <xf numFmtId="3" fontId="18" fillId="2" borderId="0" xfId="0" applyNumberFormat="1" applyFont="1" applyFill="1" applyBorder="1"/>
    <xf numFmtId="3" fontId="20" fillId="0" borderId="0" xfId="0" applyNumberFormat="1" applyFont="1" applyFill="1" applyBorder="1"/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6" fillId="0" borderId="9" xfId="0" applyFont="1" applyFill="1" applyBorder="1"/>
    <xf numFmtId="3" fontId="13" fillId="0" borderId="4" xfId="0" applyNumberFormat="1" applyFont="1" applyFill="1" applyBorder="1"/>
    <xf numFmtId="3" fontId="18" fillId="0" borderId="12" xfId="0" applyNumberFormat="1" applyFont="1" applyFill="1" applyBorder="1"/>
    <xf numFmtId="0" fontId="21" fillId="0" borderId="15" xfId="0" applyFont="1" applyFill="1" applyBorder="1"/>
    <xf numFmtId="3" fontId="18" fillId="0" borderId="7" xfId="0" applyNumberFormat="1" applyFont="1" applyFill="1" applyBorder="1"/>
    <xf numFmtId="3" fontId="18" fillId="0" borderId="4" xfId="0" applyNumberFormat="1" applyFont="1" applyFill="1" applyBorder="1"/>
    <xf numFmtId="0" fontId="16" fillId="0" borderId="9" xfId="0" applyFont="1" applyFill="1" applyBorder="1" applyAlignment="1">
      <alignment horizontal="center"/>
    </xf>
    <xf numFmtId="0" fontId="19" fillId="0" borderId="2" xfId="0" applyFont="1" applyFill="1" applyBorder="1"/>
    <xf numFmtId="3" fontId="2" fillId="0" borderId="4" xfId="0" applyNumberFormat="1" applyFont="1" applyFill="1" applyBorder="1"/>
    <xf numFmtId="0" fontId="19" fillId="0" borderId="9" xfId="0" applyFont="1" applyFill="1" applyBorder="1"/>
    <xf numFmtId="3" fontId="2" fillId="0" borderId="7" xfId="0" applyNumberFormat="1" applyFont="1" applyFill="1" applyBorder="1"/>
    <xf numFmtId="0" fontId="10" fillId="0" borderId="13" xfId="0" applyFont="1" applyFill="1" applyBorder="1" applyAlignment="1">
      <alignment horizontal="center"/>
    </xf>
    <xf numFmtId="0" fontId="19" fillId="0" borderId="10" xfId="0" applyFont="1" applyFill="1" applyBorder="1"/>
    <xf numFmtId="3" fontId="2" fillId="0" borderId="14" xfId="0" applyNumberFormat="1" applyFont="1" applyFill="1" applyBorder="1"/>
    <xf numFmtId="0" fontId="10" fillId="0" borderId="2" xfId="0" applyFont="1" applyFill="1" applyBorder="1" applyAlignment="1">
      <alignment horizontal="center"/>
    </xf>
    <xf numFmtId="0" fontId="19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19" fillId="0" borderId="6" xfId="0" applyFont="1" applyFill="1" applyBorder="1"/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/>
    <xf numFmtId="3" fontId="18" fillId="0" borderId="14" xfId="0" applyNumberFormat="1" applyFont="1" applyFill="1" applyBorder="1"/>
    <xf numFmtId="0" fontId="2" fillId="0" borderId="11" xfId="0" applyFont="1" applyFill="1" applyBorder="1" applyAlignment="1">
      <alignment horizontal="left"/>
    </xf>
    <xf numFmtId="0" fontId="18" fillId="0" borderId="11" xfId="0" applyFont="1" applyFill="1" applyBorder="1" applyAlignment="1">
      <alignment horizontal="left"/>
    </xf>
    <xf numFmtId="0" fontId="18" fillId="0" borderId="8" xfId="0" applyFont="1" applyFill="1" applyBorder="1" applyAlignment="1">
      <alignment horizontal="left"/>
    </xf>
    <xf numFmtId="0" fontId="23" fillId="0" borderId="15" xfId="0" applyFont="1" applyFill="1" applyBorder="1" applyAlignment="1">
      <alignment horizontal="center"/>
    </xf>
    <xf numFmtId="0" fontId="5" fillId="0" borderId="11" xfId="0" applyFont="1" applyFill="1" applyBorder="1" applyAlignment="1">
      <alignment wrapText="1"/>
    </xf>
    <xf numFmtId="0" fontId="24" fillId="0" borderId="1" xfId="0" applyFont="1" applyFill="1" applyBorder="1" applyAlignment="1">
      <alignment horizontal="center"/>
    </xf>
    <xf numFmtId="0" fontId="23" fillId="0" borderId="9" xfId="0" applyFont="1" applyFill="1" applyBorder="1" applyAlignment="1">
      <alignment horizontal="center"/>
    </xf>
    <xf numFmtId="0" fontId="5" fillId="0" borderId="5" xfId="0" applyFont="1" applyFill="1" applyBorder="1"/>
    <xf numFmtId="0" fontId="2" fillId="0" borderId="15" xfId="0" applyFont="1" applyFill="1" applyBorder="1"/>
    <xf numFmtId="0" fontId="16" fillId="0" borderId="2" xfId="0" applyFont="1" applyFill="1" applyBorder="1" applyAlignment="1">
      <alignment horizontal="center"/>
    </xf>
    <xf numFmtId="0" fontId="13" fillId="0" borderId="15" xfId="0" applyFont="1" applyFill="1" applyBorder="1"/>
    <xf numFmtId="0" fontId="13" fillId="0" borderId="5" xfId="0" applyFont="1" applyFill="1" applyBorder="1"/>
    <xf numFmtId="0" fontId="2" fillId="0" borderId="8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19" fillId="0" borderId="3" xfId="0" applyFont="1" applyFill="1" applyBorder="1"/>
    <xf numFmtId="0" fontId="19" fillId="0" borderId="5" xfId="0" applyFont="1" applyFill="1" applyBorder="1"/>
    <xf numFmtId="0" fontId="19" fillId="0" borderId="3" xfId="0" applyFont="1" applyFill="1" applyBorder="1" applyAlignment="1">
      <alignment wrapText="1"/>
    </xf>
    <xf numFmtId="0" fontId="19" fillId="0" borderId="5" xfId="0" applyFont="1" applyFill="1" applyBorder="1" applyAlignment="1">
      <alignment wrapText="1"/>
    </xf>
    <xf numFmtId="0" fontId="24" fillId="0" borderId="2" xfId="0" applyFont="1" applyFill="1" applyBorder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15" xfId="0" applyFont="1" applyFill="1" applyBorder="1" applyAlignment="1">
      <alignment horizontal="left"/>
    </xf>
    <xf numFmtId="3" fontId="18" fillId="3" borderId="8" xfId="0" applyNumberFormat="1" applyFont="1" applyFill="1" applyBorder="1"/>
    <xf numFmtId="0" fontId="25" fillId="0" borderId="0" xfId="0" applyFont="1"/>
    <xf numFmtId="0" fontId="26" fillId="0" borderId="0" xfId="0" applyFont="1" applyAlignment="1">
      <alignment wrapText="1"/>
    </xf>
    <xf numFmtId="0" fontId="27" fillId="0" borderId="0" xfId="0" applyFont="1" applyBorder="1"/>
    <xf numFmtId="0" fontId="3" fillId="0" borderId="0" xfId="0" applyFont="1" applyBorder="1" applyAlignment="1">
      <alignment horizontal="left"/>
    </xf>
    <xf numFmtId="3" fontId="18" fillId="0" borderId="3" xfId="0" applyNumberFormat="1" applyFont="1" applyFill="1" applyBorder="1"/>
    <xf numFmtId="3" fontId="18" fillId="0" borderId="5" xfId="0" applyNumberFormat="1" applyFont="1" applyFill="1" applyBorder="1"/>
    <xf numFmtId="3" fontId="18" fillId="0" borderId="13" xfId="0" applyNumberFormat="1" applyFont="1" applyFill="1" applyBorder="1"/>
    <xf numFmtId="3" fontId="18" fillId="0" borderId="15" xfId="0" applyNumberFormat="1" applyFont="1" applyFill="1" applyBorder="1"/>
    <xf numFmtId="3" fontId="2" fillId="0" borderId="12" xfId="0" applyNumberFormat="1" applyFont="1" applyFill="1" applyBorder="1"/>
    <xf numFmtId="3" fontId="13" fillId="0" borderId="14" xfId="0" applyNumberFormat="1" applyFont="1" applyFill="1" applyBorder="1"/>
    <xf numFmtId="0" fontId="2" fillId="0" borderId="15" xfId="0" applyFont="1" applyFill="1" applyBorder="1" applyAlignment="1">
      <alignment horizontal="left" wrapText="1"/>
    </xf>
    <xf numFmtId="0" fontId="0" fillId="3" borderId="0" xfId="0" applyFill="1"/>
    <xf numFmtId="3" fontId="13" fillId="0" borderId="1" xfId="0" applyNumberFormat="1" applyFont="1" applyFill="1" applyBorder="1"/>
    <xf numFmtId="0" fontId="8" fillId="0" borderId="2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30" fillId="0" borderId="9" xfId="0" applyFont="1" applyFill="1" applyBorder="1"/>
    <xf numFmtId="3" fontId="8" fillId="0" borderId="1" xfId="0" applyNumberFormat="1" applyFont="1" applyFill="1" applyBorder="1"/>
    <xf numFmtId="3" fontId="8" fillId="0" borderId="2" xfId="0" applyNumberFormat="1" applyFont="1" applyFill="1" applyBorder="1"/>
    <xf numFmtId="3" fontId="30" fillId="0" borderId="4" xfId="0" applyNumberFormat="1" applyFont="1" applyFill="1" applyBorder="1"/>
    <xf numFmtId="3" fontId="30" fillId="0" borderId="7" xfId="0" applyNumberFormat="1" applyFont="1" applyFill="1" applyBorder="1"/>
    <xf numFmtId="3" fontId="30" fillId="0" borderId="14" xfId="0" applyNumberFormat="1" applyFont="1" applyFill="1" applyBorder="1"/>
    <xf numFmtId="3" fontId="8" fillId="0" borderId="4" xfId="0" applyNumberFormat="1" applyFont="1" applyFill="1" applyBorder="1"/>
    <xf numFmtId="3" fontId="8" fillId="0" borderId="12" xfId="0" applyNumberFormat="1" applyFont="1" applyFill="1" applyBorder="1"/>
    <xf numFmtId="3" fontId="8" fillId="0" borderId="7" xfId="0" applyNumberFormat="1" applyFont="1" applyFill="1" applyBorder="1"/>
    <xf numFmtId="0" fontId="4" fillId="0" borderId="0" xfId="0" applyFont="1" applyBorder="1" applyAlignment="1"/>
    <xf numFmtId="3" fontId="30" fillId="0" borderId="12" xfId="0" applyNumberFormat="1" applyFont="1" applyFill="1" applyBorder="1"/>
    <xf numFmtId="3" fontId="13" fillId="0" borderId="7" xfId="0" applyNumberFormat="1" applyFont="1" applyFill="1" applyBorder="1"/>
    <xf numFmtId="3" fontId="13" fillId="0" borderId="9" xfId="0" applyNumberFormat="1" applyFont="1" applyFill="1" applyBorder="1"/>
    <xf numFmtId="3" fontId="13" fillId="0" borderId="6" xfId="0" applyNumberFormat="1" applyFont="1" applyFill="1" applyBorder="1"/>
    <xf numFmtId="0" fontId="16" fillId="0" borderId="0" xfId="0" applyFont="1" applyFill="1" applyBorder="1" applyAlignment="1">
      <alignment horizontal="center"/>
    </xf>
    <xf numFmtId="3" fontId="30" fillId="0" borderId="0" xfId="0" applyNumberFormat="1" applyFont="1" applyFill="1" applyBorder="1"/>
    <xf numFmtId="3" fontId="2" fillId="0" borderId="1" xfId="0" applyNumberFormat="1" applyFont="1" applyFill="1" applyBorder="1"/>
    <xf numFmtId="4" fontId="5" fillId="0" borderId="2" xfId="0" applyNumberFormat="1" applyFont="1" applyFill="1" applyBorder="1"/>
    <xf numFmtId="4" fontId="13" fillId="0" borderId="2" xfId="0" applyNumberFormat="1" applyFont="1" applyFill="1" applyBorder="1"/>
    <xf numFmtId="3" fontId="5" fillId="0" borderId="12" xfId="0" applyNumberFormat="1" applyFont="1" applyFill="1" applyBorder="1"/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3" fontId="30" fillId="0" borderId="9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3" fontId="30" fillId="0" borderId="1" xfId="0" applyNumberFormat="1" applyFont="1" applyFill="1" applyBorder="1"/>
    <xf numFmtId="0" fontId="19" fillId="0" borderId="0" xfId="0" applyFont="1" applyBorder="1"/>
    <xf numFmtId="3" fontId="13" fillId="0" borderId="11" xfId="0" applyNumberFormat="1" applyFont="1" applyFill="1" applyBorder="1"/>
    <xf numFmtId="3" fontId="5" fillId="0" borderId="1" xfId="0" applyNumberFormat="1" applyFont="1" applyFill="1" applyBorder="1"/>
    <xf numFmtId="3" fontId="2" fillId="0" borderId="8" xfId="0" applyNumberFormat="1" applyFont="1" applyFill="1" applyBorder="1"/>
    <xf numFmtId="3" fontId="2" fillId="0" borderId="6" xfId="0" applyNumberFormat="1" applyFont="1" applyFill="1" applyBorder="1"/>
    <xf numFmtId="3" fontId="13" fillId="0" borderId="13" xfId="0" applyNumberFormat="1" applyFont="1" applyFill="1" applyBorder="1"/>
    <xf numFmtId="3" fontId="13" fillId="0" borderId="5" xfId="0" applyNumberFormat="1" applyFont="1" applyFill="1" applyBorder="1"/>
    <xf numFmtId="3" fontId="2" fillId="0" borderId="2" xfId="0" applyNumberFormat="1" applyFont="1" applyFill="1" applyBorder="1"/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5" fillId="0" borderId="12" xfId="0" applyFont="1" applyFill="1" applyBorder="1"/>
    <xf numFmtId="0" fontId="5" fillId="0" borderId="4" xfId="0" applyFont="1" applyFill="1" applyBorder="1" applyAlignment="1">
      <alignment wrapText="1"/>
    </xf>
    <xf numFmtId="0" fontId="2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3" fontId="5" fillId="0" borderId="10" xfId="0" applyNumberFormat="1" applyFont="1" applyFill="1" applyBorder="1"/>
    <xf numFmtId="3" fontId="8" fillId="0" borderId="14" xfId="0" applyNumberFormat="1" applyFont="1" applyFill="1" applyBorder="1"/>
    <xf numFmtId="0" fontId="5" fillId="0" borderId="8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3" fontId="13" fillId="0" borderId="15" xfId="0" applyNumberFormat="1" applyFont="1" applyFill="1" applyBorder="1"/>
    <xf numFmtId="0" fontId="5" fillId="0" borderId="5" xfId="0" applyFont="1" applyFill="1" applyBorder="1" applyAlignment="1">
      <alignment horizontal="left"/>
    </xf>
    <xf numFmtId="0" fontId="2" fillId="0" borderId="15" xfId="0" applyFont="1" applyFill="1" applyBorder="1" applyAlignment="1">
      <alignment wrapText="1"/>
    </xf>
    <xf numFmtId="4" fontId="30" fillId="0" borderId="7" xfId="0" applyNumberFormat="1" applyFont="1" applyFill="1" applyBorder="1" applyAlignment="1">
      <alignment horizontal="left" wrapText="1"/>
    </xf>
    <xf numFmtId="4" fontId="30" fillId="0" borderId="12" xfId="0" applyNumberFormat="1" applyFont="1" applyFill="1" applyBorder="1" applyAlignment="1">
      <alignment horizontal="left" wrapText="1"/>
    </xf>
    <xf numFmtId="3" fontId="30" fillId="0" borderId="2" xfId="0" applyNumberFormat="1" applyFont="1" applyFill="1" applyBorder="1"/>
    <xf numFmtId="0" fontId="5" fillId="0" borderId="6" xfId="0" applyFont="1" applyFill="1" applyBorder="1"/>
    <xf numFmtId="3" fontId="2" fillId="0" borderId="10" xfId="0" applyNumberFormat="1" applyFont="1" applyFill="1" applyBorder="1"/>
    <xf numFmtId="0" fontId="5" fillId="0" borderId="6" xfId="0" applyFont="1" applyFill="1" applyBorder="1" applyAlignment="1">
      <alignment wrapText="1"/>
    </xf>
    <xf numFmtId="4" fontId="5" fillId="0" borderId="4" xfId="0" applyNumberFormat="1" applyFont="1" applyFill="1" applyBorder="1"/>
    <xf numFmtId="4" fontId="13" fillId="0" borderId="4" xfId="0" applyNumberFormat="1" applyFont="1" applyFill="1" applyBorder="1"/>
    <xf numFmtId="4" fontId="13" fillId="0" borderId="12" xfId="0" applyNumberFormat="1" applyFont="1" applyFill="1" applyBorder="1"/>
    <xf numFmtId="3" fontId="5" fillId="0" borderId="14" xfId="0" applyNumberFormat="1" applyFont="1" applyFill="1" applyBorder="1"/>
    <xf numFmtId="4" fontId="18" fillId="0" borderId="7" xfId="0" applyNumberFormat="1" applyFont="1" applyFill="1" applyBorder="1"/>
    <xf numFmtId="3" fontId="13" fillId="0" borderId="3" xfId="0" applyNumberFormat="1" applyFont="1" applyFill="1" applyBorder="1"/>
    <xf numFmtId="3" fontId="5" fillId="0" borderId="15" xfId="0" applyNumberFormat="1" applyFont="1" applyFill="1" applyBorder="1"/>
    <xf numFmtId="3" fontId="5" fillId="0" borderId="11" xfId="0" applyNumberFormat="1" applyFont="1" applyFill="1" applyBorder="1"/>
    <xf numFmtId="3" fontId="2" fillId="0" borderId="11" xfId="0" applyNumberFormat="1" applyFont="1" applyFill="1" applyBorder="1"/>
    <xf numFmtId="3" fontId="2" fillId="0" borderId="5" xfId="0" applyNumberFormat="1" applyFont="1" applyFill="1" applyBorder="1"/>
    <xf numFmtId="3" fontId="2" fillId="0" borderId="3" xfId="0" applyNumberFormat="1" applyFont="1" applyFill="1" applyBorder="1"/>
    <xf numFmtId="3" fontId="5" fillId="0" borderId="2" xfId="0" applyNumberFormat="1" applyFont="1" applyFill="1" applyBorder="1"/>
    <xf numFmtId="3" fontId="13" fillId="3" borderId="11" xfId="0" applyNumberFormat="1" applyFont="1" applyFill="1" applyBorder="1"/>
    <xf numFmtId="3" fontId="13" fillId="3" borderId="1" xfId="0" applyNumberFormat="1" applyFont="1" applyFill="1" applyBorder="1"/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9" fillId="0" borderId="4" xfId="0" applyFont="1" applyFill="1" applyBorder="1"/>
    <xf numFmtId="0" fontId="19" fillId="0" borderId="7" xfId="0" applyFont="1" applyFill="1" applyBorder="1"/>
    <xf numFmtId="3" fontId="13" fillId="3" borderId="2" xfId="0" applyNumberFormat="1" applyFont="1" applyFill="1" applyBorder="1"/>
    <xf numFmtId="3" fontId="13" fillId="3" borderId="9" xfId="0" applyNumberFormat="1" applyFont="1" applyFill="1" applyBorder="1"/>
    <xf numFmtId="3" fontId="30" fillId="0" borderId="10" xfId="0" applyNumberFormat="1" applyFont="1" applyFill="1" applyBorder="1"/>
    <xf numFmtId="3" fontId="8" fillId="0" borderId="9" xfId="0" applyNumberFormat="1" applyFont="1" applyFill="1" applyBorder="1"/>
    <xf numFmtId="4" fontId="30" fillId="0" borderId="1" xfId="0" applyNumberFormat="1" applyFont="1" applyFill="1" applyBorder="1"/>
    <xf numFmtId="3" fontId="8" fillId="0" borderId="10" xfId="0" applyNumberFormat="1" applyFont="1" applyFill="1" applyBorder="1"/>
    <xf numFmtId="4" fontId="8" fillId="0" borderId="9" xfId="0" applyNumberFormat="1" applyFont="1" applyFill="1" applyBorder="1"/>
    <xf numFmtId="4" fontId="30" fillId="3" borderId="1" xfId="0" applyNumberFormat="1" applyFont="1" applyFill="1" applyBorder="1" applyAlignment="1">
      <alignment horizontal="center" wrapText="1"/>
    </xf>
    <xf numFmtId="4" fontId="30" fillId="3" borderId="7" xfId="0" applyNumberFormat="1" applyFont="1" applyFill="1" applyBorder="1" applyAlignment="1">
      <alignment horizontal="center" wrapText="1"/>
    </xf>
    <xf numFmtId="3" fontId="30" fillId="3" borderId="2" xfId="0" applyNumberFormat="1" applyFont="1" applyFill="1" applyBorder="1"/>
    <xf numFmtId="3" fontId="30" fillId="3" borderId="9" xfId="0" applyNumberFormat="1" applyFont="1" applyFill="1" applyBorder="1"/>
    <xf numFmtId="3" fontId="30" fillId="3" borderId="1" xfId="0" applyNumberFormat="1" applyFont="1" applyFill="1" applyBorder="1"/>
    <xf numFmtId="3" fontId="30" fillId="3" borderId="10" xfId="0" applyNumberFormat="1" applyFont="1" applyFill="1" applyBorder="1"/>
    <xf numFmtId="3" fontId="30" fillId="3" borderId="4" xfId="0" applyNumberFormat="1" applyFont="1" applyFill="1" applyBorder="1"/>
    <xf numFmtId="3" fontId="30" fillId="3" borderId="7" xfId="0" applyNumberFormat="1" applyFont="1" applyFill="1" applyBorder="1"/>
    <xf numFmtId="0" fontId="2" fillId="0" borderId="1" xfId="0" applyFont="1" applyFill="1" applyBorder="1"/>
    <xf numFmtId="0" fontId="13" fillId="0" borderId="9" xfId="0" applyFont="1" applyFill="1" applyBorder="1"/>
    <xf numFmtId="0" fontId="13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3" fontId="13" fillId="0" borderId="12" xfId="0" applyNumberFormat="1" applyFont="1" applyFill="1" applyBorder="1"/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31" fillId="0" borderId="8" xfId="0" applyFont="1" applyFill="1" applyBorder="1"/>
    <xf numFmtId="3" fontId="31" fillId="0" borderId="2" xfId="0" applyNumberFormat="1" applyFont="1" applyFill="1" applyBorder="1"/>
    <xf numFmtId="3" fontId="31" fillId="0" borderId="8" xfId="0" applyNumberFormat="1" applyFont="1" applyFill="1" applyBorder="1"/>
    <xf numFmtId="3" fontId="31" fillId="0" borderId="4" xfId="0" applyNumberFormat="1" applyFont="1" applyFill="1" applyBorder="1"/>
    <xf numFmtId="0" fontId="31" fillId="0" borderId="6" xfId="0" applyFont="1" applyFill="1" applyBorder="1" applyAlignment="1">
      <alignment horizontal="left" wrapText="1"/>
    </xf>
    <xf numFmtId="3" fontId="31" fillId="0" borderId="9" xfId="0" applyNumberFormat="1" applyFont="1" applyFill="1" applyBorder="1"/>
    <xf numFmtId="3" fontId="31" fillId="0" borderId="6" xfId="0" applyNumberFormat="1" applyFont="1" applyFill="1" applyBorder="1"/>
    <xf numFmtId="3" fontId="31" fillId="0" borderId="7" xfId="0" applyNumberFormat="1" applyFont="1" applyFill="1" applyBorder="1"/>
    <xf numFmtId="0" fontId="31" fillId="0" borderId="2" xfId="0" applyFont="1" applyFill="1" applyBorder="1"/>
    <xf numFmtId="0" fontId="31" fillId="0" borderId="10" xfId="0" applyFont="1" applyFill="1" applyBorder="1"/>
    <xf numFmtId="3" fontId="31" fillId="0" borderId="10" xfId="0" applyNumberFormat="1" applyFont="1" applyFill="1" applyBorder="1"/>
    <xf numFmtId="3" fontId="31" fillId="0" borderId="0" xfId="0" applyNumberFormat="1" applyFont="1" applyFill="1" applyBorder="1"/>
    <xf numFmtId="0" fontId="31" fillId="0" borderId="9" xfId="0" applyFont="1" applyFill="1" applyBorder="1"/>
    <xf numFmtId="0" fontId="31" fillId="0" borderId="3" xfId="0" applyFont="1" applyFill="1" applyBorder="1"/>
    <xf numFmtId="0" fontId="31" fillId="0" borderId="5" xfId="0" applyFont="1" applyFill="1" applyBorder="1"/>
    <xf numFmtId="3" fontId="32" fillId="0" borderId="2" xfId="0" applyNumberFormat="1" applyFont="1" applyFill="1" applyBorder="1"/>
    <xf numFmtId="0" fontId="31" fillId="0" borderId="6" xfId="0" applyFont="1" applyFill="1" applyBorder="1"/>
    <xf numFmtId="3" fontId="32" fillId="0" borderId="9" xfId="0" applyNumberFormat="1" applyFont="1" applyFill="1" applyBorder="1"/>
    <xf numFmtId="0" fontId="33" fillId="0" borderId="8" xfId="0" applyFont="1" applyFill="1" applyBorder="1"/>
    <xf numFmtId="3" fontId="33" fillId="0" borderId="2" xfId="0" applyNumberFormat="1" applyFont="1" applyFill="1" applyBorder="1"/>
    <xf numFmtId="3" fontId="33" fillId="0" borderId="8" xfId="0" applyNumberFormat="1" applyFont="1" applyFill="1" applyBorder="1"/>
    <xf numFmtId="3" fontId="33" fillId="0" borderId="4" xfId="0" applyNumberFormat="1" applyFont="1" applyFill="1" applyBorder="1"/>
    <xf numFmtId="0" fontId="33" fillId="0" borderId="6" xfId="0" applyFont="1" applyFill="1" applyBorder="1" applyAlignment="1">
      <alignment horizontal="left" wrapText="1"/>
    </xf>
    <xf numFmtId="3" fontId="33" fillId="0" borderId="9" xfId="0" applyNumberFormat="1" applyFont="1" applyFill="1" applyBorder="1"/>
    <xf numFmtId="3" fontId="33" fillId="0" borderId="6" xfId="0" applyNumberFormat="1" applyFont="1" applyFill="1" applyBorder="1"/>
    <xf numFmtId="3" fontId="33" fillId="0" borderId="7" xfId="0" applyNumberFormat="1" applyFont="1" applyFill="1" applyBorder="1"/>
    <xf numFmtId="0" fontId="34" fillId="0" borderId="11" xfId="0" applyFont="1" applyFill="1" applyBorder="1" applyAlignment="1">
      <alignment horizontal="left"/>
    </xf>
    <xf numFmtId="3" fontId="34" fillId="0" borderId="1" xfId="0" applyNumberFormat="1" applyFont="1" applyFill="1" applyBorder="1"/>
    <xf numFmtId="3" fontId="33" fillId="0" borderId="11" xfId="0" applyNumberFormat="1" applyFont="1" applyFill="1" applyBorder="1"/>
    <xf numFmtId="3" fontId="33" fillId="0" borderId="1" xfId="0" applyNumberFormat="1" applyFont="1" applyFill="1" applyBorder="1"/>
    <xf numFmtId="3" fontId="34" fillId="0" borderId="15" xfId="0" applyNumberFormat="1" applyFont="1" applyFill="1" applyBorder="1"/>
    <xf numFmtId="0" fontId="35" fillId="3" borderId="1" xfId="0" applyFont="1" applyFill="1" applyBorder="1"/>
    <xf numFmtId="3" fontId="33" fillId="0" borderId="15" xfId="0" applyNumberFormat="1" applyFont="1" applyFill="1" applyBorder="1"/>
    <xf numFmtId="3" fontId="33" fillId="0" borderId="12" xfId="0" applyNumberFormat="1" applyFont="1" applyFill="1" applyBorder="1"/>
    <xf numFmtId="0" fontId="33" fillId="0" borderId="6" xfId="0" applyFont="1" applyFill="1" applyBorder="1"/>
    <xf numFmtId="3" fontId="31" fillId="0" borderId="3" xfId="0" applyNumberFormat="1" applyFont="1" applyFill="1" applyBorder="1"/>
    <xf numFmtId="3" fontId="31" fillId="0" borderId="5" xfId="0" applyNumberFormat="1" applyFont="1" applyFill="1" applyBorder="1"/>
    <xf numFmtId="0" fontId="36" fillId="0" borderId="9" xfId="0" applyFont="1" applyFill="1" applyBorder="1" applyAlignment="1">
      <alignment horizontal="center"/>
    </xf>
    <xf numFmtId="0" fontId="31" fillId="0" borderId="6" xfId="0" applyFont="1" applyFill="1" applyBorder="1" applyAlignment="1">
      <alignment horizontal="left"/>
    </xf>
    <xf numFmtId="0" fontId="37" fillId="2" borderId="2" xfId="0" applyFont="1" applyFill="1" applyBorder="1" applyAlignment="1">
      <alignment horizontal="center"/>
    </xf>
    <xf numFmtId="0" fontId="37" fillId="2" borderId="4" xfId="0" applyFont="1" applyFill="1" applyBorder="1" applyAlignment="1">
      <alignment horizontal="center"/>
    </xf>
    <xf numFmtId="0" fontId="37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/>
    </xf>
    <xf numFmtId="0" fontId="37" fillId="2" borderId="9" xfId="0" applyFont="1" applyFill="1" applyBorder="1" applyAlignment="1">
      <alignment horizontal="center" wrapText="1"/>
    </xf>
    <xf numFmtId="0" fontId="37" fillId="2" borderId="7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38" fillId="0" borderId="6" xfId="0" applyFont="1" applyFill="1" applyBorder="1"/>
    <xf numFmtId="0" fontId="38" fillId="0" borderId="2" xfId="0" applyFont="1" applyFill="1" applyBorder="1"/>
    <xf numFmtId="0" fontId="38" fillId="0" borderId="1" xfId="0" applyFont="1" applyFill="1" applyBorder="1"/>
    <xf numFmtId="0" fontId="38" fillId="0" borderId="1" xfId="0" applyFont="1" applyFill="1" applyBorder="1" applyAlignment="1">
      <alignment horizontal="center"/>
    </xf>
    <xf numFmtId="0" fontId="37" fillId="0" borderId="12" xfId="0" applyFont="1" applyFill="1" applyBorder="1"/>
    <xf numFmtId="3" fontId="37" fillId="0" borderId="11" xfId="0" applyNumberFormat="1" applyFont="1" applyFill="1" applyBorder="1"/>
    <xf numFmtId="3" fontId="37" fillId="0" borderId="1" xfId="0" applyNumberFormat="1" applyFont="1" applyFill="1" applyBorder="1"/>
    <xf numFmtId="0" fontId="37" fillId="0" borderId="4" xfId="0" applyFont="1" applyFill="1" applyBorder="1" applyAlignment="1">
      <alignment wrapText="1"/>
    </xf>
    <xf numFmtId="3" fontId="37" fillId="0" borderId="8" xfId="0" applyNumberFormat="1" applyFont="1" applyFill="1" applyBorder="1"/>
    <xf numFmtId="3" fontId="37" fillId="0" borderId="2" xfId="0" applyNumberFormat="1" applyFont="1" applyFill="1" applyBorder="1"/>
    <xf numFmtId="0" fontId="39" fillId="0" borderId="15" xfId="0" applyFont="1" applyFill="1" applyBorder="1"/>
    <xf numFmtId="3" fontId="38" fillId="0" borderId="1" xfId="0" applyNumberFormat="1" applyFont="1" applyFill="1" applyBorder="1"/>
    <xf numFmtId="0" fontId="37" fillId="0" borderId="6" xfId="0" applyFont="1" applyFill="1" applyBorder="1"/>
    <xf numFmtId="3" fontId="37" fillId="0" borderId="9" xfId="0" applyNumberFormat="1" applyFont="1" applyFill="1" applyBorder="1"/>
    <xf numFmtId="3" fontId="37" fillId="0" borderId="6" xfId="0" applyNumberFormat="1" applyFont="1" applyFill="1" applyBorder="1"/>
    <xf numFmtId="0" fontId="37" fillId="0" borderId="1" xfId="0" applyFont="1" applyFill="1" applyBorder="1" applyAlignment="1">
      <alignment horizontal="center"/>
    </xf>
    <xf numFmtId="0" fontId="37" fillId="0" borderId="11" xfId="0" applyFont="1" applyFill="1" applyBorder="1" applyAlignment="1">
      <alignment horizontal="left"/>
    </xf>
    <xf numFmtId="0" fontId="37" fillId="0" borderId="8" xfId="0" applyFont="1" applyFill="1" applyBorder="1" applyAlignment="1">
      <alignment horizontal="left"/>
    </xf>
    <xf numFmtId="0" fontId="38" fillId="0" borderId="2" xfId="0" applyFont="1" applyFill="1" applyBorder="1" applyAlignment="1">
      <alignment horizontal="center"/>
    </xf>
    <xf numFmtId="0" fontId="38" fillId="0" borderId="8" xfId="0" applyFont="1" applyFill="1" applyBorder="1" applyAlignment="1">
      <alignment horizontal="left"/>
    </xf>
    <xf numFmtId="3" fontId="38" fillId="0" borderId="8" xfId="0" applyNumberFormat="1" applyFont="1" applyFill="1" applyBorder="1"/>
    <xf numFmtId="3" fontId="38" fillId="0" borderId="2" xfId="0" applyNumberFormat="1" applyFont="1" applyFill="1" applyBorder="1"/>
    <xf numFmtId="4" fontId="37" fillId="0" borderId="2" xfId="0" applyNumberFormat="1" applyFont="1" applyFill="1" applyBorder="1"/>
    <xf numFmtId="0" fontId="37" fillId="0" borderId="6" xfId="0" applyFont="1" applyFill="1" applyBorder="1" applyAlignment="1">
      <alignment horizontal="left"/>
    </xf>
    <xf numFmtId="3" fontId="38" fillId="0" borderId="9" xfId="0" applyNumberFormat="1" applyFont="1" applyFill="1" applyBorder="1"/>
    <xf numFmtId="3" fontId="38" fillId="0" borderId="6" xfId="0" applyNumberFormat="1" applyFont="1" applyFill="1" applyBorder="1"/>
    <xf numFmtId="4" fontId="38" fillId="0" borderId="2" xfId="0" applyNumberFormat="1" applyFont="1" applyFill="1" applyBorder="1"/>
    <xf numFmtId="0" fontId="38" fillId="0" borderId="6" xfId="0" applyFont="1" applyFill="1" applyBorder="1" applyAlignment="1">
      <alignment horizontal="left"/>
    </xf>
    <xf numFmtId="0" fontId="38" fillId="0" borderId="9" xfId="0" applyFont="1" applyFill="1" applyBorder="1" applyAlignment="1">
      <alignment horizontal="center"/>
    </xf>
    <xf numFmtId="0" fontId="37" fillId="0" borderId="13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left" wrapText="1"/>
    </xf>
    <xf numFmtId="3" fontId="37" fillId="0" borderId="10" xfId="0" applyNumberFormat="1" applyFont="1" applyFill="1" applyBorder="1"/>
    <xf numFmtId="3" fontId="37" fillId="0" borderId="0" xfId="0" applyNumberFormat="1" applyFont="1" applyFill="1" applyBorder="1"/>
    <xf numFmtId="0" fontId="37" fillId="0" borderId="15" xfId="0" applyFont="1" applyFill="1" applyBorder="1" applyAlignment="1">
      <alignment horizontal="center"/>
    </xf>
    <xf numFmtId="0" fontId="37" fillId="0" borderId="1" xfId="0" applyFont="1" applyFill="1" applyBorder="1" applyAlignment="1">
      <alignment wrapText="1"/>
    </xf>
    <xf numFmtId="3" fontId="38" fillId="0" borderId="11" xfId="0" applyNumberFormat="1" applyFont="1" applyFill="1" applyBorder="1"/>
    <xf numFmtId="0" fontId="38" fillId="0" borderId="11" xfId="0" applyFont="1" applyFill="1" applyBorder="1" applyAlignment="1">
      <alignment horizontal="left"/>
    </xf>
    <xf numFmtId="0" fontId="37" fillId="0" borderId="1" xfId="0" applyFont="1" applyFill="1" applyBorder="1" applyAlignment="1">
      <alignment horizontal="left"/>
    </xf>
    <xf numFmtId="0" fontId="38" fillId="0" borderId="1" xfId="0" applyFont="1" applyFill="1" applyBorder="1" applyAlignment="1">
      <alignment horizontal="left"/>
    </xf>
    <xf numFmtId="3" fontId="38" fillId="0" borderId="15" xfId="0" applyNumberFormat="1" applyFont="1" applyFill="1" applyBorder="1"/>
    <xf numFmtId="0" fontId="37" fillId="0" borderId="5" xfId="0" applyFont="1" applyFill="1" applyBorder="1" applyAlignment="1">
      <alignment horizontal="left"/>
    </xf>
    <xf numFmtId="0" fontId="38" fillId="0" borderId="15" xfId="0" applyFont="1" applyFill="1" applyBorder="1" applyAlignment="1">
      <alignment wrapText="1"/>
    </xf>
    <xf numFmtId="0" fontId="38" fillId="0" borderId="15" xfId="0" applyFont="1" applyFill="1" applyBorder="1" applyAlignment="1">
      <alignment horizontal="left" wrapText="1"/>
    </xf>
    <xf numFmtId="0" fontId="37" fillId="0" borderId="5" xfId="0" applyFont="1" applyFill="1" applyBorder="1"/>
    <xf numFmtId="0" fontId="38" fillId="0" borderId="15" xfId="0" applyFont="1" applyFill="1" applyBorder="1"/>
    <xf numFmtId="0" fontId="38" fillId="0" borderId="5" xfId="0" applyFont="1" applyFill="1" applyBorder="1"/>
    <xf numFmtId="3" fontId="38" fillId="0" borderId="10" xfId="0" applyNumberFormat="1" applyFont="1" applyFill="1" applyBorder="1"/>
    <xf numFmtId="3" fontId="38" fillId="3" borderId="1" xfId="0" applyNumberFormat="1" applyFont="1" applyFill="1" applyBorder="1"/>
    <xf numFmtId="3" fontId="38" fillId="3" borderId="11" xfId="0" applyNumberFormat="1" applyFont="1" applyFill="1" applyBorder="1"/>
    <xf numFmtId="0" fontId="38" fillId="0" borderId="8" xfId="0" applyFont="1" applyFill="1" applyBorder="1" applyAlignment="1">
      <alignment horizontal="left" wrapText="1"/>
    </xf>
    <xf numFmtId="0" fontId="38" fillId="0" borderId="6" xfId="0" applyFont="1" applyFill="1" applyBorder="1" applyAlignment="1">
      <alignment horizontal="left" wrapText="1"/>
    </xf>
    <xf numFmtId="0" fontId="38" fillId="0" borderId="15" xfId="0" applyFont="1" applyFill="1" applyBorder="1" applyAlignment="1">
      <alignment horizontal="left"/>
    </xf>
    <xf numFmtId="0" fontId="38" fillId="0" borderId="3" xfId="0" applyFont="1" applyFill="1" applyBorder="1" applyAlignment="1">
      <alignment horizontal="left" wrapText="1"/>
    </xf>
    <xf numFmtId="0" fontId="38" fillId="0" borderId="5" xfId="0" applyFont="1" applyFill="1" applyBorder="1" applyAlignment="1">
      <alignment horizontal="left" wrapText="1"/>
    </xf>
    <xf numFmtId="0" fontId="38" fillId="0" borderId="3" xfId="0" applyFont="1" applyFill="1" applyBorder="1" applyAlignment="1">
      <alignment horizontal="center"/>
    </xf>
    <xf numFmtId="0" fontId="39" fillId="0" borderId="2" xfId="0" applyFont="1" applyFill="1" applyBorder="1"/>
    <xf numFmtId="0" fontId="38" fillId="0" borderId="13" xfId="0" applyFont="1" applyFill="1" applyBorder="1" applyAlignment="1">
      <alignment horizontal="center"/>
    </xf>
    <xf numFmtId="0" fontId="39" fillId="0" borderId="10" xfId="0" applyFont="1" applyFill="1" applyBorder="1"/>
    <xf numFmtId="3" fontId="38" fillId="0" borderId="0" xfId="0" applyNumberFormat="1" applyFont="1" applyFill="1" applyBorder="1"/>
    <xf numFmtId="0" fontId="38" fillId="0" borderId="5" xfId="0" applyFont="1" applyFill="1" applyBorder="1" applyAlignment="1">
      <alignment horizontal="center"/>
    </xf>
    <xf numFmtId="0" fontId="39" fillId="0" borderId="9" xfId="0" applyFont="1" applyFill="1" applyBorder="1"/>
    <xf numFmtId="0" fontId="38" fillId="0" borderId="9" xfId="0" applyFont="1" applyFill="1" applyBorder="1"/>
    <xf numFmtId="0" fontId="38" fillId="0" borderId="0" xfId="0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4" xfId="0" applyFont="1" applyFill="1" applyBorder="1"/>
    <xf numFmtId="3" fontId="37" fillId="0" borderId="3" xfId="0" applyNumberFormat="1" applyFont="1" applyFill="1" applyBorder="1"/>
    <xf numFmtId="0" fontId="39" fillId="0" borderId="7" xfId="0" applyFont="1" applyFill="1" applyBorder="1"/>
    <xf numFmtId="3" fontId="37" fillId="0" borderId="5" xfId="0" applyNumberFormat="1" applyFont="1" applyFill="1" applyBorder="1"/>
    <xf numFmtId="0" fontId="39" fillId="0" borderId="8" xfId="0" applyFont="1" applyFill="1" applyBorder="1" applyAlignment="1">
      <alignment wrapText="1"/>
    </xf>
    <xf numFmtId="0" fontId="39" fillId="0" borderId="6" xfId="0" applyFont="1" applyFill="1" applyBorder="1" applyAlignment="1">
      <alignment wrapText="1"/>
    </xf>
    <xf numFmtId="0" fontId="39" fillId="0" borderId="0" xfId="0" applyFont="1" applyFill="1" applyBorder="1"/>
    <xf numFmtId="0" fontId="39" fillId="0" borderId="6" xfId="0" applyFont="1" applyFill="1" applyBorder="1"/>
    <xf numFmtId="0" fontId="39" fillId="0" borderId="8" xfId="0" applyFont="1" applyFill="1" applyBorder="1"/>
    <xf numFmtId="0" fontId="39" fillId="0" borderId="3" xfId="0" applyFont="1" applyFill="1" applyBorder="1"/>
    <xf numFmtId="0" fontId="39" fillId="0" borderId="5" xfId="0" applyFont="1" applyFill="1" applyBorder="1"/>
    <xf numFmtId="0" fontId="39" fillId="0" borderId="3" xfId="0" applyFont="1" applyFill="1" applyBorder="1" applyAlignment="1">
      <alignment wrapText="1"/>
    </xf>
    <xf numFmtId="0" fontId="39" fillId="0" borderId="5" xfId="0" applyFont="1" applyFill="1" applyBorder="1" applyAlignment="1">
      <alignment wrapText="1"/>
    </xf>
    <xf numFmtId="0" fontId="38" fillId="0" borderId="10" xfId="0" applyFont="1" applyFill="1" applyBorder="1" applyAlignment="1">
      <alignment horizontal="center"/>
    </xf>
    <xf numFmtId="0" fontId="38" fillId="0" borderId="8" xfId="0" applyFont="1" applyFill="1" applyBorder="1"/>
    <xf numFmtId="0" fontId="38" fillId="3" borderId="1" xfId="0" applyFont="1" applyFill="1" applyBorder="1"/>
    <xf numFmtId="3" fontId="37" fillId="3" borderId="8" xfId="0" applyNumberFormat="1" applyFont="1" applyFill="1" applyBorder="1"/>
    <xf numFmtId="0" fontId="38" fillId="0" borderId="11" xfId="0" applyFont="1" applyFill="1" applyBorder="1"/>
    <xf numFmtId="0" fontId="37" fillId="0" borderId="11" xfId="0" applyFont="1" applyFill="1" applyBorder="1" applyAlignment="1">
      <alignment wrapText="1"/>
    </xf>
    <xf numFmtId="0" fontId="37" fillId="0" borderId="15" xfId="0" applyFont="1" applyFill="1" applyBorder="1"/>
    <xf numFmtId="3" fontId="37" fillId="0" borderId="15" xfId="0" applyNumberFormat="1" applyFont="1" applyFill="1" applyBorder="1"/>
    <xf numFmtId="3" fontId="12" fillId="0" borderId="0" xfId="0" applyNumberFormat="1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41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/>
    </xf>
    <xf numFmtId="0" fontId="40" fillId="0" borderId="8" xfId="0" applyFont="1" applyFill="1" applyBorder="1" applyAlignment="1">
      <alignment horizontal="center"/>
    </xf>
    <xf numFmtId="0" fontId="40" fillId="0" borderId="4" xfId="0" applyFont="1" applyFill="1" applyBorder="1" applyAlignment="1">
      <alignment horizontal="center"/>
    </xf>
    <xf numFmtId="0" fontId="40" fillId="0" borderId="5" xfId="0" applyFont="1" applyFill="1" applyBorder="1" applyAlignment="1">
      <alignment horizontal="center"/>
    </xf>
    <xf numFmtId="0" fontId="40" fillId="0" borderId="6" xfId="0" applyFont="1" applyFill="1" applyBorder="1" applyAlignment="1">
      <alignment horizontal="center"/>
    </xf>
    <xf numFmtId="0" fontId="40" fillId="0" borderId="7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03"/>
  <sheetViews>
    <sheetView tabSelected="1" view="pageLayout" topLeftCell="A88" workbookViewId="0">
      <selection activeCell="E3" sqref="E3"/>
    </sheetView>
  </sheetViews>
  <sheetFormatPr defaultRowHeight="15" x14ac:dyDescent="0.25"/>
  <cols>
    <col min="1" max="1" width="7" customWidth="1"/>
    <col min="2" max="2" width="6.7109375" customWidth="1"/>
    <col min="3" max="3" width="62.7109375" customWidth="1"/>
    <col min="4" max="4" width="11.5703125" customWidth="1"/>
    <col min="5" max="5" width="11.42578125" customWidth="1"/>
    <col min="6" max="6" width="9.7109375" customWidth="1"/>
    <col min="7" max="7" width="14.85546875" customWidth="1"/>
    <col min="8" max="8" width="8.7109375" customWidth="1"/>
    <col min="9" max="9" width="7.7109375" customWidth="1"/>
    <col min="10" max="10" width="7.5703125" customWidth="1"/>
    <col min="11" max="11" width="8.7109375" customWidth="1"/>
    <col min="12" max="12" width="10.42578125" customWidth="1"/>
    <col min="13" max="13" width="10" customWidth="1"/>
    <col min="14" max="14" width="10.85546875" customWidth="1"/>
  </cols>
  <sheetData>
    <row r="1" spans="2:21" ht="15.75" customHeight="1" x14ac:dyDescent="0.25">
      <c r="B1" s="10"/>
      <c r="C1" s="113"/>
      <c r="D1" s="362" t="s">
        <v>184</v>
      </c>
      <c r="E1" s="362"/>
      <c r="F1" s="362"/>
      <c r="G1" s="362"/>
      <c r="H1" s="362"/>
      <c r="I1" s="2"/>
      <c r="J1" s="2"/>
      <c r="K1" s="2"/>
      <c r="L1" s="2"/>
      <c r="M1" s="2"/>
      <c r="N1" s="2"/>
    </row>
    <row r="2" spans="2:21" ht="15.75" x14ac:dyDescent="0.25">
      <c r="B2" s="1"/>
      <c r="C2" s="114"/>
      <c r="D2" s="362"/>
      <c r="E2" s="362"/>
      <c r="F2" s="362"/>
      <c r="G2" s="362"/>
      <c r="H2" s="362"/>
      <c r="I2" s="33"/>
      <c r="J2" s="33"/>
      <c r="K2" s="33"/>
      <c r="L2" s="33"/>
      <c r="M2" s="33"/>
      <c r="N2" s="33"/>
    </row>
    <row r="3" spans="2:21" x14ac:dyDescent="0.25">
      <c r="B3" s="1"/>
      <c r="C3" s="32"/>
      <c r="D3" s="225"/>
      <c r="E3" s="33"/>
      <c r="F3" s="33"/>
      <c r="G3" s="33"/>
      <c r="H3" s="33"/>
      <c r="I3" s="33"/>
      <c r="J3" s="135"/>
      <c r="K3" s="135"/>
      <c r="L3" s="135"/>
      <c r="M3" s="135"/>
      <c r="N3" s="135"/>
    </row>
    <row r="4" spans="2:21" ht="18" x14ac:dyDescent="0.25">
      <c r="B4" s="1"/>
      <c r="C4" s="361"/>
      <c r="D4" s="361"/>
      <c r="E4" s="361"/>
      <c r="F4" s="361"/>
      <c r="G4" s="361"/>
      <c r="H4" s="4"/>
      <c r="I4" s="4"/>
      <c r="J4" s="4"/>
      <c r="K4" s="4"/>
      <c r="L4" s="4"/>
      <c r="M4" s="4"/>
      <c r="N4" s="4"/>
    </row>
    <row r="5" spans="2:21" ht="18.75" customHeight="1" x14ac:dyDescent="0.3">
      <c r="B5" s="1"/>
      <c r="C5" s="363" t="s">
        <v>106</v>
      </c>
      <c r="D5" s="363"/>
      <c r="E5" s="363"/>
      <c r="F5" s="363"/>
      <c r="G5" s="363"/>
      <c r="H5" s="112"/>
      <c r="I5" s="112"/>
      <c r="J5" s="112"/>
      <c r="K5" s="112"/>
      <c r="L5" s="4"/>
      <c r="M5" s="4"/>
      <c r="N5" s="4"/>
    </row>
    <row r="6" spans="2:21" ht="21.75" customHeight="1" x14ac:dyDescent="0.3">
      <c r="B6" s="11"/>
      <c r="C6" s="363" t="s">
        <v>105</v>
      </c>
      <c r="D6" s="363"/>
      <c r="E6" s="363"/>
      <c r="F6" s="363"/>
      <c r="G6" s="363"/>
      <c r="H6" s="112"/>
      <c r="I6" s="112"/>
      <c r="J6" s="112" t="s">
        <v>1</v>
      </c>
      <c r="K6" s="112"/>
      <c r="L6" s="12"/>
      <c r="M6" s="12"/>
      <c r="N6" s="12"/>
      <c r="P6" t="s">
        <v>1</v>
      </c>
    </row>
    <row r="7" spans="2:21" x14ac:dyDescent="0.25">
      <c r="B7" s="13"/>
      <c r="C7" s="4"/>
      <c r="D7" s="4"/>
      <c r="E7" s="14"/>
      <c r="F7" s="14"/>
      <c r="G7" s="360" t="s">
        <v>182</v>
      </c>
      <c r="H7" s="15"/>
      <c r="I7" s="15"/>
      <c r="J7" s="15" t="s">
        <v>1</v>
      </c>
      <c r="K7" s="15"/>
      <c r="L7" s="15"/>
      <c r="M7" s="15"/>
      <c r="N7" s="15"/>
    </row>
    <row r="8" spans="2:21" x14ac:dyDescent="0.25">
      <c r="B8" s="13"/>
      <c r="C8" s="226"/>
      <c r="D8" s="367" t="s">
        <v>27</v>
      </c>
      <c r="E8" s="368"/>
      <c r="F8" s="368"/>
      <c r="G8" s="369"/>
      <c r="H8" s="373"/>
      <c r="I8" s="373"/>
      <c r="J8" s="373"/>
      <c r="K8" s="373"/>
      <c r="L8" s="373"/>
      <c r="M8" s="51"/>
      <c r="N8" s="15"/>
      <c r="O8" t="s">
        <v>1</v>
      </c>
      <c r="P8" t="s">
        <v>1</v>
      </c>
    </row>
    <row r="9" spans="2:21" x14ac:dyDescent="0.25">
      <c r="B9" s="17"/>
      <c r="C9" s="9"/>
      <c r="D9" s="370"/>
      <c r="E9" s="371"/>
      <c r="F9" s="371"/>
      <c r="G9" s="372"/>
      <c r="H9" s="373"/>
      <c r="I9" s="373"/>
      <c r="J9" s="373"/>
      <c r="K9" s="373"/>
      <c r="L9" s="373"/>
      <c r="M9" s="51"/>
      <c r="N9" s="16"/>
      <c r="O9" s="7" t="s">
        <v>1</v>
      </c>
      <c r="P9" t="s">
        <v>1</v>
      </c>
    </row>
    <row r="10" spans="2:21" x14ac:dyDescent="0.25">
      <c r="B10" s="266"/>
      <c r="C10" s="267"/>
      <c r="D10" s="364" t="s">
        <v>19</v>
      </c>
      <c r="E10" s="268" t="s">
        <v>108</v>
      </c>
      <c r="F10" s="268" t="s">
        <v>91</v>
      </c>
      <c r="G10" s="269" t="s">
        <v>20</v>
      </c>
      <c r="H10" s="366"/>
      <c r="I10" s="224"/>
      <c r="J10" s="52"/>
      <c r="K10" s="52"/>
      <c r="L10" s="53"/>
      <c r="M10" s="54"/>
      <c r="N10" s="3"/>
      <c r="O10" s="7"/>
      <c r="P10" t="s">
        <v>1</v>
      </c>
    </row>
    <row r="11" spans="2:21" ht="42.75" customHeight="1" x14ac:dyDescent="0.25">
      <c r="B11" s="270" t="s">
        <v>2</v>
      </c>
      <c r="C11" s="271" t="s">
        <v>3</v>
      </c>
      <c r="D11" s="365"/>
      <c r="E11" s="272" t="s">
        <v>109</v>
      </c>
      <c r="F11" s="272"/>
      <c r="G11" s="273" t="s">
        <v>82</v>
      </c>
      <c r="H11" s="366"/>
      <c r="I11" s="224"/>
      <c r="J11" s="55"/>
      <c r="K11" s="52" t="s">
        <v>1</v>
      </c>
      <c r="L11" s="56"/>
      <c r="M11" s="54"/>
      <c r="N11" s="3"/>
      <c r="O11" s="8"/>
      <c r="U11" t="s">
        <v>1</v>
      </c>
    </row>
    <row r="12" spans="2:21" x14ac:dyDescent="0.25">
      <c r="B12" s="274"/>
      <c r="C12" s="271"/>
      <c r="D12" s="275"/>
      <c r="E12" s="276"/>
      <c r="F12" s="276"/>
      <c r="G12" s="277"/>
      <c r="H12" s="57"/>
      <c r="I12" s="38"/>
      <c r="J12" s="57"/>
      <c r="K12" s="57"/>
      <c r="L12" s="58"/>
      <c r="M12" s="58"/>
      <c r="N12" s="3"/>
      <c r="O12" s="3"/>
    </row>
    <row r="13" spans="2:21" x14ac:dyDescent="0.25">
      <c r="B13" s="278"/>
      <c r="C13" s="279" t="s">
        <v>4</v>
      </c>
      <c r="D13" s="280">
        <f>D14+D16+D26+D39</f>
        <v>21595000</v>
      </c>
      <c r="E13" s="281"/>
      <c r="F13" s="280"/>
      <c r="G13" s="281">
        <f>G14+G16+G26+G39</f>
        <v>21595000</v>
      </c>
      <c r="H13" s="38"/>
      <c r="I13" s="57"/>
      <c r="K13" s="38" t="s">
        <v>1</v>
      </c>
      <c r="L13" s="38"/>
      <c r="M13" s="38"/>
      <c r="N13" s="3" t="s">
        <v>1</v>
      </c>
      <c r="O13" s="7" t="s">
        <v>1</v>
      </c>
      <c r="P13" t="s">
        <v>1</v>
      </c>
    </row>
    <row r="14" spans="2:21" ht="26.25" x14ac:dyDescent="0.25">
      <c r="B14" s="269" t="s">
        <v>35</v>
      </c>
      <c r="C14" s="282" t="s">
        <v>22</v>
      </c>
      <c r="D14" s="283">
        <f>SUM(D15:D15)</f>
        <v>250000</v>
      </c>
      <c r="E14" s="284"/>
      <c r="F14" s="283"/>
      <c r="G14" s="281">
        <f>SUM(G15:G15)</f>
        <v>250000</v>
      </c>
      <c r="H14" s="38"/>
      <c r="I14" s="38"/>
      <c r="J14" s="38"/>
      <c r="K14" s="38" t="s">
        <v>1</v>
      </c>
      <c r="L14" s="38" t="s">
        <v>1</v>
      </c>
      <c r="M14" s="38"/>
      <c r="N14" s="3"/>
      <c r="O14" s="7"/>
    </row>
    <row r="15" spans="2:21" x14ac:dyDescent="0.25">
      <c r="B15" s="278">
        <v>1</v>
      </c>
      <c r="C15" s="285" t="s">
        <v>175</v>
      </c>
      <c r="D15" s="286">
        <v>250000</v>
      </c>
      <c r="E15" s="280"/>
      <c r="F15" s="281"/>
      <c r="G15" s="286">
        <f>D15+E15</f>
        <v>250000</v>
      </c>
      <c r="H15" s="38"/>
      <c r="I15" s="38"/>
      <c r="J15" s="38" t="s">
        <v>1</v>
      </c>
      <c r="K15" s="38"/>
      <c r="L15" s="38"/>
      <c r="M15" s="38"/>
      <c r="N15" s="3"/>
      <c r="O15" s="7"/>
    </row>
    <row r="16" spans="2:21" x14ac:dyDescent="0.25">
      <c r="B16" s="273" t="s">
        <v>36</v>
      </c>
      <c r="C16" s="287" t="s">
        <v>5</v>
      </c>
      <c r="D16" s="288">
        <f>D17+D25</f>
        <v>7927000</v>
      </c>
      <c r="E16" s="289"/>
      <c r="F16" s="288"/>
      <c r="G16" s="288">
        <f>G17+G25</f>
        <v>7927000</v>
      </c>
      <c r="H16" s="38"/>
      <c r="I16" s="38"/>
      <c r="J16" s="38"/>
      <c r="K16" s="38"/>
      <c r="L16" s="38"/>
      <c r="M16" s="38" t="s">
        <v>1</v>
      </c>
      <c r="N16" s="3"/>
      <c r="O16" s="7"/>
    </row>
    <row r="17" spans="2:18" x14ac:dyDescent="0.25">
      <c r="B17" s="290" t="s">
        <v>37</v>
      </c>
      <c r="C17" s="291" t="s">
        <v>6</v>
      </c>
      <c r="D17" s="281">
        <f>D18+D23</f>
        <v>5177000</v>
      </c>
      <c r="E17" s="280"/>
      <c r="F17" s="281"/>
      <c r="G17" s="281">
        <f>G18+G23</f>
        <v>5177000</v>
      </c>
      <c r="H17" s="38"/>
      <c r="I17" s="38"/>
      <c r="J17" s="38"/>
      <c r="K17" s="38" t="s">
        <v>1</v>
      </c>
      <c r="L17" s="38" t="s">
        <v>1</v>
      </c>
      <c r="M17" s="38"/>
      <c r="N17" s="3"/>
      <c r="O17" s="7"/>
    </row>
    <row r="18" spans="2:18" x14ac:dyDescent="0.25">
      <c r="B18" s="269" t="s">
        <v>38</v>
      </c>
      <c r="C18" s="292" t="s">
        <v>39</v>
      </c>
      <c r="D18" s="281">
        <f>SUM(D19:D22)</f>
        <v>5027000</v>
      </c>
      <c r="E18" s="283"/>
      <c r="F18" s="284"/>
      <c r="G18" s="281">
        <f>SUM(G19:G22)</f>
        <v>5027000</v>
      </c>
      <c r="H18" s="38"/>
      <c r="I18" s="38"/>
      <c r="J18" s="38"/>
      <c r="K18" s="38" t="s">
        <v>1</v>
      </c>
      <c r="L18" s="38"/>
      <c r="M18" s="38"/>
      <c r="N18" s="3"/>
      <c r="O18" s="7"/>
    </row>
    <row r="19" spans="2:18" x14ac:dyDescent="0.25">
      <c r="B19" s="293">
        <v>2</v>
      </c>
      <c r="C19" s="294" t="s">
        <v>174</v>
      </c>
      <c r="D19" s="284"/>
      <c r="E19" s="295"/>
      <c r="F19" s="296"/>
      <c r="G19" s="297"/>
      <c r="H19" s="38"/>
      <c r="I19" s="38"/>
      <c r="J19" s="38" t="s">
        <v>1</v>
      </c>
      <c r="K19" s="38" t="s">
        <v>1</v>
      </c>
      <c r="L19" s="38" t="s">
        <v>1</v>
      </c>
      <c r="M19" s="38" t="s">
        <v>1</v>
      </c>
      <c r="N19" s="3"/>
      <c r="O19" s="7"/>
    </row>
    <row r="20" spans="2:18" x14ac:dyDescent="0.25">
      <c r="B20" s="273"/>
      <c r="C20" s="298"/>
      <c r="D20" s="299">
        <v>3527000</v>
      </c>
      <c r="E20" s="300"/>
      <c r="F20" s="299"/>
      <c r="G20" s="299">
        <v>3527000</v>
      </c>
      <c r="H20" s="38"/>
      <c r="I20" s="38"/>
      <c r="J20" s="38" t="s">
        <v>1</v>
      </c>
      <c r="K20" s="38"/>
      <c r="L20" s="38"/>
      <c r="M20" s="38"/>
      <c r="N20" s="3"/>
      <c r="O20" s="7"/>
    </row>
    <row r="21" spans="2:18" x14ac:dyDescent="0.25">
      <c r="B21" s="269">
        <v>3</v>
      </c>
      <c r="C21" s="294" t="s">
        <v>173</v>
      </c>
      <c r="D21" s="296"/>
      <c r="E21" s="295"/>
      <c r="F21" s="296"/>
      <c r="G21" s="301"/>
      <c r="H21" s="38"/>
      <c r="I21" s="38"/>
      <c r="J21" s="38"/>
      <c r="K21" s="38"/>
      <c r="L21" s="38"/>
      <c r="M21" s="38"/>
      <c r="N21" s="3"/>
      <c r="O21" s="7"/>
    </row>
    <row r="22" spans="2:18" x14ac:dyDescent="0.25">
      <c r="B22" s="273"/>
      <c r="C22" s="302"/>
      <c r="D22" s="299">
        <v>1500000</v>
      </c>
      <c r="E22" s="300"/>
      <c r="F22" s="299"/>
      <c r="G22" s="299">
        <v>1500000</v>
      </c>
      <c r="H22" s="38"/>
      <c r="I22" s="38"/>
      <c r="J22" s="38"/>
      <c r="K22" s="38" t="s">
        <v>1</v>
      </c>
      <c r="L22" s="38" t="s">
        <v>1</v>
      </c>
      <c r="M22" s="38"/>
      <c r="N22" s="3"/>
      <c r="O22" s="7"/>
    </row>
    <row r="23" spans="2:18" x14ac:dyDescent="0.25">
      <c r="B23" s="290" t="s">
        <v>40</v>
      </c>
      <c r="C23" s="291" t="s">
        <v>41</v>
      </c>
      <c r="D23" s="281">
        <f>SUM(D24:D24)</f>
        <v>150000</v>
      </c>
      <c r="E23" s="280"/>
      <c r="F23" s="281"/>
      <c r="G23" s="281">
        <f>SUM(G24:G24)</f>
        <v>150000</v>
      </c>
      <c r="H23" s="38"/>
      <c r="I23" s="38"/>
      <c r="J23" s="38" t="s">
        <v>1</v>
      </c>
      <c r="K23" s="38" t="s">
        <v>1</v>
      </c>
      <c r="L23" s="38" t="s">
        <v>1</v>
      </c>
      <c r="M23" s="38"/>
      <c r="N23" s="3"/>
      <c r="O23" s="7"/>
    </row>
    <row r="24" spans="2:18" x14ac:dyDescent="0.25">
      <c r="B24" s="303">
        <v>4</v>
      </c>
      <c r="C24" s="302" t="s">
        <v>172</v>
      </c>
      <c r="D24" s="299">
        <v>150000</v>
      </c>
      <c r="E24" s="289"/>
      <c r="F24" s="288"/>
      <c r="G24" s="299">
        <f>D24+E24</f>
        <v>150000</v>
      </c>
      <c r="H24" s="38"/>
      <c r="I24" s="38"/>
      <c r="J24" s="38"/>
      <c r="K24" s="38"/>
      <c r="L24" s="38" t="s">
        <v>1</v>
      </c>
      <c r="M24" s="38"/>
      <c r="N24" s="3"/>
      <c r="O24" s="7"/>
    </row>
    <row r="25" spans="2:18" ht="26.25" x14ac:dyDescent="0.25">
      <c r="B25" s="304" t="s">
        <v>48</v>
      </c>
      <c r="C25" s="305" t="s">
        <v>21</v>
      </c>
      <c r="D25" s="306">
        <v>2750000</v>
      </c>
      <c r="E25" s="307"/>
      <c r="F25" s="306"/>
      <c r="G25" s="306">
        <v>2750000</v>
      </c>
      <c r="H25" s="38"/>
      <c r="I25" s="38"/>
      <c r="J25" s="38"/>
      <c r="K25" s="38"/>
      <c r="L25" s="38" t="s">
        <v>1</v>
      </c>
      <c r="M25" s="38"/>
      <c r="N25" s="3"/>
      <c r="O25" s="7"/>
    </row>
    <row r="26" spans="2:18" ht="26.25" x14ac:dyDescent="0.25">
      <c r="B26" s="308" t="s">
        <v>43</v>
      </c>
      <c r="C26" s="309" t="s">
        <v>0</v>
      </c>
      <c r="D26" s="281">
        <f>D27+D32+D33+D34+D35+D37</f>
        <v>12300000</v>
      </c>
      <c r="E26" s="281">
        <f>E27+E32+E33+E35+E37</f>
        <v>0</v>
      </c>
      <c r="F26" s="281">
        <f>F27+F32+F33+F35+F37</f>
        <v>0</v>
      </c>
      <c r="G26" s="281">
        <f>G27+G32+G33+G34+G35+G37</f>
        <v>12300000</v>
      </c>
      <c r="H26" s="38"/>
      <c r="I26" s="38"/>
      <c r="J26" s="38" t="s">
        <v>1</v>
      </c>
      <c r="K26" s="38" t="s">
        <v>1</v>
      </c>
      <c r="L26" s="38" t="s">
        <v>1</v>
      </c>
      <c r="M26" s="38"/>
      <c r="N26" s="3"/>
      <c r="O26" s="7"/>
      <c r="P26" t="s">
        <v>1</v>
      </c>
      <c r="R26" t="s">
        <v>1</v>
      </c>
    </row>
    <row r="27" spans="2:18" x14ac:dyDescent="0.25">
      <c r="B27" s="278" t="s">
        <v>44</v>
      </c>
      <c r="C27" s="291" t="s">
        <v>178</v>
      </c>
      <c r="D27" s="286">
        <v>3899000</v>
      </c>
      <c r="E27" s="310"/>
      <c r="F27" s="286"/>
      <c r="G27" s="286">
        <v>3899000</v>
      </c>
      <c r="H27" s="34"/>
      <c r="I27" s="38"/>
      <c r="J27" s="34" t="s">
        <v>1</v>
      </c>
      <c r="K27" s="34" t="s">
        <v>1</v>
      </c>
      <c r="L27" s="38"/>
      <c r="M27" s="47"/>
      <c r="N27" s="16"/>
      <c r="O27" s="7"/>
      <c r="P27" t="s">
        <v>1</v>
      </c>
      <c r="Q27" t="s">
        <v>1</v>
      </c>
    </row>
    <row r="28" spans="2:18" x14ac:dyDescent="0.25">
      <c r="B28" s="303">
        <v>5</v>
      </c>
      <c r="C28" s="302" t="s">
        <v>87</v>
      </c>
      <c r="D28" s="299"/>
      <c r="E28" s="300"/>
      <c r="F28" s="299"/>
      <c r="G28" s="299"/>
      <c r="H28" s="34"/>
      <c r="I28" s="38"/>
      <c r="J28" s="34"/>
      <c r="K28" s="34"/>
      <c r="L28" s="38"/>
      <c r="M28" s="47"/>
      <c r="N28" s="16"/>
      <c r="O28" s="7"/>
    </row>
    <row r="29" spans="2:18" x14ac:dyDescent="0.25">
      <c r="B29" s="278">
        <v>6</v>
      </c>
      <c r="C29" s="311" t="s">
        <v>124</v>
      </c>
      <c r="D29" s="286"/>
      <c r="E29" s="310"/>
      <c r="F29" s="286"/>
      <c r="G29" s="286"/>
      <c r="H29" s="34"/>
      <c r="I29" s="38"/>
      <c r="J29" s="34" t="s">
        <v>1</v>
      </c>
      <c r="K29" s="34"/>
      <c r="L29" s="38"/>
      <c r="M29" s="47"/>
      <c r="N29" s="16"/>
      <c r="O29" s="7"/>
    </row>
    <row r="30" spans="2:18" x14ac:dyDescent="0.25">
      <c r="B30" s="293">
        <v>7</v>
      </c>
      <c r="C30" s="294" t="s">
        <v>115</v>
      </c>
      <c r="D30" s="296"/>
      <c r="E30" s="295"/>
      <c r="F30" s="296"/>
      <c r="G30" s="296"/>
      <c r="H30" s="34"/>
      <c r="I30" s="38"/>
      <c r="J30" s="34"/>
      <c r="K30" s="34"/>
      <c r="L30" s="38"/>
      <c r="M30" s="47"/>
      <c r="N30" s="16"/>
      <c r="O30" s="7"/>
    </row>
    <row r="31" spans="2:18" x14ac:dyDescent="0.25">
      <c r="B31" s="303">
        <v>8</v>
      </c>
      <c r="C31" s="302" t="s">
        <v>114</v>
      </c>
      <c r="D31" s="299"/>
      <c r="E31" s="300"/>
      <c r="F31" s="299"/>
      <c r="G31" s="299"/>
      <c r="H31" s="34"/>
      <c r="I31" s="38"/>
      <c r="J31" s="34"/>
      <c r="K31" s="34"/>
      <c r="L31" s="38"/>
      <c r="M31" s="47"/>
      <c r="N31" s="16"/>
      <c r="O31" s="7"/>
    </row>
    <row r="32" spans="2:18" x14ac:dyDescent="0.25">
      <c r="B32" s="278">
        <v>9</v>
      </c>
      <c r="C32" s="291" t="s">
        <v>171</v>
      </c>
      <c r="D32" s="281">
        <v>7000000</v>
      </c>
      <c r="E32" s="310"/>
      <c r="F32" s="286"/>
      <c r="G32" s="281">
        <v>7000000</v>
      </c>
      <c r="H32" s="34"/>
      <c r="I32" s="34"/>
      <c r="J32" s="34"/>
      <c r="K32" s="34"/>
      <c r="L32" s="38" t="s">
        <v>1</v>
      </c>
      <c r="M32" s="47"/>
      <c r="N32" s="16"/>
      <c r="O32" s="7"/>
    </row>
    <row r="33" spans="2:19" x14ac:dyDescent="0.25">
      <c r="B33" s="278">
        <v>10</v>
      </c>
      <c r="C33" s="291" t="s">
        <v>170</v>
      </c>
      <c r="D33" s="281">
        <v>443000</v>
      </c>
      <c r="E33" s="310"/>
      <c r="F33" s="286"/>
      <c r="G33" s="281">
        <v>443000</v>
      </c>
      <c r="H33" s="34"/>
      <c r="I33" s="34"/>
      <c r="J33" s="34"/>
      <c r="K33" s="34"/>
      <c r="L33" s="38"/>
      <c r="M33" s="47"/>
      <c r="N33" s="16"/>
      <c r="O33" s="7"/>
    </row>
    <row r="34" spans="2:19" x14ac:dyDescent="0.25">
      <c r="B34" s="278">
        <v>11</v>
      </c>
      <c r="C34" s="291" t="s">
        <v>176</v>
      </c>
      <c r="D34" s="281">
        <v>157000</v>
      </c>
      <c r="E34" s="310"/>
      <c r="F34" s="286"/>
      <c r="G34" s="281">
        <v>157000</v>
      </c>
      <c r="H34" s="34"/>
      <c r="I34" s="34"/>
      <c r="J34" s="34" t="s">
        <v>1</v>
      </c>
      <c r="K34" s="34"/>
      <c r="L34" s="38"/>
      <c r="M34" s="47"/>
      <c r="N34" s="16"/>
      <c r="O34" s="7"/>
    </row>
    <row r="35" spans="2:19" x14ac:dyDescent="0.25">
      <c r="B35" s="278" t="s">
        <v>45</v>
      </c>
      <c r="C35" s="291" t="s">
        <v>169</v>
      </c>
      <c r="D35" s="281">
        <f>SUM(D36:D36)</f>
        <v>201000</v>
      </c>
      <c r="E35" s="310"/>
      <c r="F35" s="286"/>
      <c r="G35" s="281">
        <f>SUM(G36:G36)</f>
        <v>201000</v>
      </c>
      <c r="H35" s="34"/>
      <c r="I35" s="34"/>
      <c r="J35" s="34" t="s">
        <v>1</v>
      </c>
      <c r="K35" s="59"/>
      <c r="L35" s="38"/>
      <c r="M35" s="47"/>
      <c r="N35" s="3" t="s">
        <v>1</v>
      </c>
      <c r="O35" s="7"/>
      <c r="Q35" t="s">
        <v>1</v>
      </c>
    </row>
    <row r="36" spans="2:19" x14ac:dyDescent="0.25">
      <c r="B36" s="293">
        <v>12</v>
      </c>
      <c r="C36" s="294" t="s">
        <v>127</v>
      </c>
      <c r="D36" s="296">
        <v>201000</v>
      </c>
      <c r="E36" s="295"/>
      <c r="F36" s="296"/>
      <c r="G36" s="296">
        <v>201000</v>
      </c>
      <c r="H36" s="34"/>
      <c r="I36" s="34"/>
      <c r="J36" s="34" t="s">
        <v>1</v>
      </c>
      <c r="K36" s="59" t="s">
        <v>1</v>
      </c>
      <c r="L36" s="38"/>
      <c r="M36" s="47"/>
      <c r="N36" s="3"/>
      <c r="O36" s="7"/>
    </row>
    <row r="37" spans="2:19" x14ac:dyDescent="0.25">
      <c r="B37" s="278">
        <v>111</v>
      </c>
      <c r="C37" s="312" t="s">
        <v>49</v>
      </c>
      <c r="D37" s="281">
        <f>D38</f>
        <v>600000</v>
      </c>
      <c r="E37" s="310"/>
      <c r="F37" s="286"/>
      <c r="G37" s="281">
        <f>G38</f>
        <v>600000</v>
      </c>
      <c r="H37" s="34"/>
      <c r="I37" s="34"/>
      <c r="J37" s="34"/>
      <c r="K37" s="59"/>
      <c r="L37" s="38"/>
      <c r="M37" s="47"/>
      <c r="N37" s="3"/>
      <c r="O37" s="7"/>
    </row>
    <row r="38" spans="2:19" x14ac:dyDescent="0.25">
      <c r="B38" s="278" t="s">
        <v>50</v>
      </c>
      <c r="C38" s="313" t="s">
        <v>51</v>
      </c>
      <c r="D38" s="310">
        <v>600000</v>
      </c>
      <c r="E38" s="314"/>
      <c r="F38" s="286"/>
      <c r="G38" s="286">
        <v>600000</v>
      </c>
      <c r="H38" s="34"/>
      <c r="I38" s="34"/>
      <c r="J38" s="34"/>
      <c r="K38" s="59"/>
      <c r="L38" s="38" t="s">
        <v>1</v>
      </c>
      <c r="M38" s="47" t="s">
        <v>1</v>
      </c>
      <c r="N38" s="3"/>
      <c r="O38" s="7"/>
    </row>
    <row r="39" spans="2:19" x14ac:dyDescent="0.25">
      <c r="B39" s="273" t="s">
        <v>60</v>
      </c>
      <c r="C39" s="315" t="s">
        <v>61</v>
      </c>
      <c r="D39" s="288">
        <f>D40</f>
        <v>1118000</v>
      </c>
      <c r="E39" s="289"/>
      <c r="F39" s="288"/>
      <c r="G39" s="288">
        <f>G40</f>
        <v>1118000</v>
      </c>
      <c r="H39" s="34"/>
      <c r="I39" s="34"/>
      <c r="J39" s="34" t="s">
        <v>1</v>
      </c>
      <c r="K39" s="59" t="s">
        <v>1</v>
      </c>
      <c r="L39" s="38" t="s">
        <v>1</v>
      </c>
      <c r="M39" s="47" t="s">
        <v>1</v>
      </c>
      <c r="N39" s="3"/>
      <c r="O39" s="7"/>
    </row>
    <row r="40" spans="2:19" ht="26.25" x14ac:dyDescent="0.25">
      <c r="B40" s="278" t="s">
        <v>46</v>
      </c>
      <c r="C40" s="316" t="s">
        <v>47</v>
      </c>
      <c r="D40" s="288">
        <f>SUM(D41:D44)</f>
        <v>1118000</v>
      </c>
      <c r="E40" s="280"/>
      <c r="F40" s="288"/>
      <c r="G40" s="288">
        <f>SUM(G41:G44)</f>
        <v>1118000</v>
      </c>
      <c r="H40" s="38"/>
      <c r="I40" s="34"/>
      <c r="J40" s="38"/>
      <c r="K40" s="38"/>
      <c r="L40" s="38" t="s">
        <v>1</v>
      </c>
      <c r="M40" s="38"/>
      <c r="N40" s="16"/>
      <c r="O40" s="7" t="s">
        <v>1</v>
      </c>
      <c r="P40" t="s">
        <v>1</v>
      </c>
    </row>
    <row r="41" spans="2:19" x14ac:dyDescent="0.25">
      <c r="B41" s="278"/>
      <c r="C41" s="317" t="s">
        <v>177</v>
      </c>
      <c r="D41" s="286">
        <v>332000</v>
      </c>
      <c r="E41" s="310"/>
      <c r="F41" s="286"/>
      <c r="G41" s="286">
        <v>332000</v>
      </c>
      <c r="H41" s="59"/>
      <c r="I41" s="38"/>
      <c r="J41" s="34"/>
      <c r="K41" s="59"/>
      <c r="L41" s="38" t="s">
        <v>1</v>
      </c>
      <c r="M41" s="47"/>
      <c r="N41" s="3"/>
      <c r="O41" s="7"/>
      <c r="P41" t="s">
        <v>1</v>
      </c>
      <c r="S41" t="s">
        <v>1</v>
      </c>
    </row>
    <row r="42" spans="2:19" ht="26.25" x14ac:dyDescent="0.25">
      <c r="B42" s="278">
        <v>13</v>
      </c>
      <c r="C42" s="317" t="s">
        <v>23</v>
      </c>
      <c r="D42" s="286">
        <v>265000</v>
      </c>
      <c r="E42" s="310"/>
      <c r="F42" s="299"/>
      <c r="G42" s="299">
        <v>265000</v>
      </c>
      <c r="H42" s="34"/>
      <c r="I42" s="34"/>
      <c r="J42" s="34"/>
      <c r="K42" s="59"/>
      <c r="L42" s="38"/>
      <c r="M42" s="47"/>
      <c r="N42" s="3"/>
      <c r="O42" s="7"/>
      <c r="P42" t="s">
        <v>1</v>
      </c>
    </row>
    <row r="43" spans="2:19" ht="39" x14ac:dyDescent="0.25">
      <c r="B43" s="278">
        <v>14</v>
      </c>
      <c r="C43" s="317" t="s">
        <v>25</v>
      </c>
      <c r="D43" s="286">
        <v>115000</v>
      </c>
      <c r="E43" s="310"/>
      <c r="F43" s="286"/>
      <c r="G43" s="286">
        <v>115000</v>
      </c>
      <c r="H43" s="34"/>
      <c r="I43" s="34"/>
      <c r="J43" s="34"/>
      <c r="K43" s="59" t="s">
        <v>1</v>
      </c>
      <c r="L43" s="38" t="s">
        <v>1</v>
      </c>
      <c r="M43" s="47"/>
      <c r="P43" t="s">
        <v>1</v>
      </c>
    </row>
    <row r="44" spans="2:19" ht="39" x14ac:dyDescent="0.25">
      <c r="B44" s="278">
        <v>15</v>
      </c>
      <c r="C44" s="317" t="s">
        <v>26</v>
      </c>
      <c r="D44" s="286">
        <v>406000</v>
      </c>
      <c r="E44" s="310"/>
      <c r="F44" s="299"/>
      <c r="G44" s="299">
        <f>D44+E44</f>
        <v>406000</v>
      </c>
      <c r="H44" s="34"/>
      <c r="I44" s="34"/>
      <c r="J44" s="34"/>
      <c r="K44" s="59" t="s">
        <v>1</v>
      </c>
      <c r="L44" s="38" t="s">
        <v>1</v>
      </c>
      <c r="M44" s="47"/>
      <c r="N44" s="3"/>
      <c r="O44" s="7" t="s">
        <v>1</v>
      </c>
    </row>
    <row r="45" spans="2:19" x14ac:dyDescent="0.25">
      <c r="B45" s="303"/>
      <c r="C45" s="318" t="s">
        <v>11</v>
      </c>
      <c r="D45" s="288">
        <f>SUM(D46:D60)+SUM(D62:D95)+SUM(D96:D97)</f>
        <v>10124000</v>
      </c>
      <c r="E45" s="288">
        <f>SUM(E46:E60)+SUM(E62:E95)+SUM(E96:E97)</f>
        <v>12070000</v>
      </c>
      <c r="F45" s="288">
        <f>SUM(F46:F60)+SUM(F62:F95)+SUM(F96:F97)</f>
        <v>4186000</v>
      </c>
      <c r="G45" s="288">
        <f>SUM(G46:G60)+SUM(G62:G95)+SUM(G96:G97)</f>
        <v>26380000</v>
      </c>
      <c r="H45" s="38"/>
      <c r="I45" s="34"/>
      <c r="J45" s="38"/>
      <c r="K45" s="38"/>
      <c r="L45" s="38" t="s">
        <v>1</v>
      </c>
      <c r="M45" s="38"/>
      <c r="N45" s="5"/>
    </row>
    <row r="46" spans="2:19" x14ac:dyDescent="0.25">
      <c r="B46" s="278">
        <v>16</v>
      </c>
      <c r="C46" s="319" t="s">
        <v>12</v>
      </c>
      <c r="D46" s="286">
        <v>1500000</v>
      </c>
      <c r="E46" s="310"/>
      <c r="F46" s="296"/>
      <c r="G46" s="296">
        <v>1500000</v>
      </c>
      <c r="H46" s="34"/>
      <c r="I46" s="38"/>
      <c r="J46" s="34"/>
      <c r="K46" s="34"/>
      <c r="L46" s="38"/>
      <c r="M46" s="47"/>
      <c r="N46" s="6"/>
      <c r="P46" t="s">
        <v>1</v>
      </c>
      <c r="Q46" t="s">
        <v>1</v>
      </c>
    </row>
    <row r="47" spans="2:19" x14ac:dyDescent="0.25">
      <c r="B47" s="278">
        <v>17</v>
      </c>
      <c r="C47" s="319" t="s">
        <v>13</v>
      </c>
      <c r="D47" s="286">
        <v>1000000</v>
      </c>
      <c r="E47" s="310"/>
      <c r="F47" s="286"/>
      <c r="G47" s="286">
        <v>1000000</v>
      </c>
      <c r="H47" s="34"/>
      <c r="I47" s="34"/>
      <c r="J47" s="34"/>
      <c r="K47" s="34"/>
      <c r="L47" s="38" t="s">
        <v>1</v>
      </c>
      <c r="M47" s="47"/>
      <c r="N47" s="5"/>
      <c r="S47" t="s">
        <v>1</v>
      </c>
    </row>
    <row r="48" spans="2:19" x14ac:dyDescent="0.25">
      <c r="B48" s="303">
        <v>18</v>
      </c>
      <c r="C48" s="320" t="s">
        <v>130</v>
      </c>
      <c r="D48" s="299">
        <v>200000</v>
      </c>
      <c r="E48" s="300"/>
      <c r="F48" s="321"/>
      <c r="G48" s="321">
        <v>200000</v>
      </c>
      <c r="H48" s="34"/>
      <c r="I48" s="34" t="s">
        <v>1</v>
      </c>
      <c r="J48" s="34" t="s">
        <v>1</v>
      </c>
      <c r="K48" s="34"/>
      <c r="L48" s="38"/>
      <c r="M48" s="61"/>
    </row>
    <row r="49" spans="2:20" x14ac:dyDescent="0.25">
      <c r="B49" s="303">
        <v>19</v>
      </c>
      <c r="C49" s="319" t="s">
        <v>14</v>
      </c>
      <c r="D49" s="322">
        <v>28000</v>
      </c>
      <c r="E49" s="323"/>
      <c r="F49" s="322"/>
      <c r="G49" s="296">
        <v>28000</v>
      </c>
      <c r="H49" s="34"/>
      <c r="I49" s="34"/>
      <c r="J49" s="34" t="s">
        <v>1</v>
      </c>
      <c r="K49" s="34"/>
      <c r="L49" s="38"/>
      <c r="M49" s="61"/>
    </row>
    <row r="50" spans="2:20" x14ac:dyDescent="0.25">
      <c r="B50" s="278">
        <v>20</v>
      </c>
      <c r="C50" s="319" t="s">
        <v>15</v>
      </c>
      <c r="D50" s="286">
        <v>1000000</v>
      </c>
      <c r="E50" s="310"/>
      <c r="F50" s="296"/>
      <c r="G50" s="296">
        <v>1000000</v>
      </c>
      <c r="H50" s="34"/>
      <c r="I50" s="34"/>
      <c r="J50" s="34"/>
      <c r="K50" s="34" t="s">
        <v>1</v>
      </c>
      <c r="L50" s="38"/>
      <c r="M50" s="47" t="s">
        <v>1</v>
      </c>
      <c r="N50" t="s">
        <v>1</v>
      </c>
      <c r="T50" t="s">
        <v>1</v>
      </c>
    </row>
    <row r="51" spans="2:20" x14ac:dyDescent="0.25">
      <c r="B51" s="293">
        <v>21</v>
      </c>
      <c r="C51" s="324" t="s">
        <v>110</v>
      </c>
      <c r="D51" s="296">
        <v>1763000</v>
      </c>
      <c r="E51" s="295"/>
      <c r="F51" s="296"/>
      <c r="G51" s="296">
        <v>1763000</v>
      </c>
      <c r="H51" s="34"/>
      <c r="I51" s="34"/>
      <c r="J51" s="34"/>
      <c r="K51" s="34"/>
      <c r="L51" s="38"/>
      <c r="M51" s="47"/>
    </row>
    <row r="52" spans="2:20" x14ac:dyDescent="0.25">
      <c r="B52" s="303"/>
      <c r="C52" s="325"/>
      <c r="D52" s="299"/>
      <c r="E52" s="300"/>
      <c r="F52" s="299"/>
      <c r="G52" s="299"/>
      <c r="H52" s="34"/>
      <c r="I52" s="34"/>
      <c r="J52" s="34"/>
      <c r="K52" s="34" t="s">
        <v>1</v>
      </c>
      <c r="L52" s="38" t="s">
        <v>1</v>
      </c>
      <c r="M52" s="47"/>
    </row>
    <row r="53" spans="2:20" x14ac:dyDescent="0.25">
      <c r="B53" s="278">
        <v>22</v>
      </c>
      <c r="C53" s="326" t="s">
        <v>17</v>
      </c>
      <c r="D53" s="286">
        <v>0</v>
      </c>
      <c r="E53" s="310"/>
      <c r="F53" s="286">
        <v>4186000</v>
      </c>
      <c r="G53" s="296">
        <v>4186000</v>
      </c>
      <c r="H53" s="34"/>
      <c r="I53" s="34"/>
      <c r="J53" s="34"/>
      <c r="K53" s="34" t="s">
        <v>1</v>
      </c>
      <c r="L53" s="38"/>
      <c r="M53" s="47"/>
      <c r="N53" t="s">
        <v>1</v>
      </c>
    </row>
    <row r="54" spans="2:20" ht="26.25" x14ac:dyDescent="0.25">
      <c r="B54" s="293">
        <v>23</v>
      </c>
      <c r="C54" s="327" t="s">
        <v>16</v>
      </c>
      <c r="D54" s="296">
        <v>0</v>
      </c>
      <c r="E54" s="295">
        <v>12070000</v>
      </c>
      <c r="F54" s="296"/>
      <c r="G54" s="296">
        <v>12070000</v>
      </c>
      <c r="H54" s="34"/>
      <c r="I54" s="34"/>
      <c r="J54" s="34"/>
      <c r="K54" s="34" t="s">
        <v>1</v>
      </c>
      <c r="L54" s="38" t="s">
        <v>1</v>
      </c>
      <c r="M54" s="47"/>
    </row>
    <row r="55" spans="2:20" x14ac:dyDescent="0.25">
      <c r="B55" s="303"/>
      <c r="C55" s="328"/>
      <c r="D55" s="299"/>
      <c r="E55" s="300"/>
      <c r="F55" s="299"/>
      <c r="G55" s="299"/>
      <c r="H55" s="34"/>
      <c r="I55" s="34"/>
      <c r="J55" s="34" t="s">
        <v>1</v>
      </c>
      <c r="K55" s="34"/>
      <c r="L55" s="38"/>
      <c r="M55" s="47"/>
    </row>
    <row r="56" spans="2:20" x14ac:dyDescent="0.25">
      <c r="B56" s="329">
        <v>24</v>
      </c>
      <c r="C56" s="330" t="s">
        <v>55</v>
      </c>
      <c r="D56" s="295"/>
      <c r="E56" s="296"/>
      <c r="F56" s="295"/>
      <c r="G56" s="296"/>
      <c r="H56" s="34"/>
      <c r="I56" s="34"/>
      <c r="J56" s="34"/>
      <c r="K56" s="34"/>
      <c r="L56" s="38" t="s">
        <v>1</v>
      </c>
      <c r="M56" s="47"/>
    </row>
    <row r="57" spans="2:20" x14ac:dyDescent="0.25">
      <c r="B57" s="331"/>
      <c r="C57" s="332" t="s">
        <v>54</v>
      </c>
      <c r="D57" s="333">
        <v>1360000</v>
      </c>
      <c r="E57" s="321"/>
      <c r="F57" s="333"/>
      <c r="G57" s="321">
        <v>1360000</v>
      </c>
      <c r="H57" s="34"/>
      <c r="I57" s="34"/>
      <c r="J57" s="34"/>
      <c r="K57" s="34"/>
      <c r="L57" s="38"/>
      <c r="M57" s="47" t="s">
        <v>1</v>
      </c>
    </row>
    <row r="58" spans="2:20" x14ac:dyDescent="0.25">
      <c r="B58" s="334"/>
      <c r="C58" s="335"/>
      <c r="D58" s="300"/>
      <c r="E58" s="299"/>
      <c r="F58" s="300"/>
      <c r="G58" s="299"/>
      <c r="H58" s="34"/>
      <c r="I58" s="34"/>
      <c r="J58" s="34"/>
      <c r="K58" s="34"/>
      <c r="L58" s="38"/>
      <c r="M58" s="47"/>
    </row>
    <row r="59" spans="2:20" x14ac:dyDescent="0.25">
      <c r="B59" s="329">
        <v>25</v>
      </c>
      <c r="C59" s="276" t="s">
        <v>55</v>
      </c>
      <c r="D59" s="296"/>
      <c r="E59" s="295"/>
      <c r="F59" s="296"/>
      <c r="G59" s="296"/>
      <c r="H59" s="34"/>
      <c r="I59" s="34"/>
      <c r="J59" s="34" t="s">
        <v>1</v>
      </c>
      <c r="K59" s="34" t="s">
        <v>1</v>
      </c>
      <c r="L59" s="38"/>
      <c r="M59" s="47"/>
    </row>
    <row r="60" spans="2:20" x14ac:dyDescent="0.25">
      <c r="B60" s="334"/>
      <c r="C60" s="336" t="s">
        <v>56</v>
      </c>
      <c r="D60" s="299">
        <v>330000</v>
      </c>
      <c r="E60" s="300"/>
      <c r="F60" s="299"/>
      <c r="G60" s="299">
        <v>330000</v>
      </c>
      <c r="H60" s="34"/>
      <c r="I60" s="34"/>
      <c r="J60" s="34"/>
      <c r="K60" s="34"/>
      <c r="L60" s="38"/>
      <c r="M60" s="47"/>
    </row>
    <row r="61" spans="2:20" x14ac:dyDescent="0.25">
      <c r="B61" s="337"/>
      <c r="C61" s="338"/>
      <c r="D61" s="333"/>
      <c r="E61" s="333"/>
      <c r="F61" s="333"/>
      <c r="G61" s="333"/>
      <c r="H61" s="34"/>
      <c r="I61" s="34"/>
      <c r="J61" s="34"/>
      <c r="K61" s="34"/>
      <c r="L61" s="38"/>
      <c r="M61" s="47" t="s">
        <v>1</v>
      </c>
    </row>
    <row r="62" spans="2:20" x14ac:dyDescent="0.25">
      <c r="B62" s="293">
        <v>26</v>
      </c>
      <c r="C62" s="339" t="s">
        <v>30</v>
      </c>
      <c r="D62" s="295"/>
      <c r="E62" s="340"/>
      <c r="F62" s="284"/>
      <c r="G62" s="296"/>
      <c r="H62" s="34"/>
      <c r="I62" s="34"/>
      <c r="J62" s="34"/>
      <c r="K62" s="34" t="s">
        <v>1</v>
      </c>
      <c r="L62" s="38"/>
      <c r="M62" s="47"/>
    </row>
    <row r="63" spans="2:20" x14ac:dyDescent="0.25">
      <c r="B63" s="303"/>
      <c r="C63" s="341" t="s">
        <v>92</v>
      </c>
      <c r="D63" s="300">
        <v>100000</v>
      </c>
      <c r="E63" s="342"/>
      <c r="F63" s="288"/>
      <c r="G63" s="299">
        <v>100000</v>
      </c>
      <c r="H63" s="34"/>
      <c r="I63" s="34"/>
      <c r="J63" s="34"/>
      <c r="K63" s="34"/>
      <c r="L63" s="38" t="s">
        <v>1</v>
      </c>
      <c r="M63" s="47"/>
    </row>
    <row r="64" spans="2:20" x14ac:dyDescent="0.25">
      <c r="B64" s="293">
        <v>27</v>
      </c>
      <c r="C64" s="339" t="s">
        <v>30</v>
      </c>
      <c r="D64" s="283"/>
      <c r="E64" s="340"/>
      <c r="F64" s="284"/>
      <c r="G64" s="284"/>
      <c r="H64" s="34"/>
      <c r="I64" s="34"/>
      <c r="J64" s="34"/>
      <c r="K64" s="34" t="s">
        <v>1</v>
      </c>
      <c r="L64" s="38"/>
      <c r="M64" s="47"/>
    </row>
    <row r="65" spans="2:13" x14ac:dyDescent="0.25">
      <c r="B65" s="303"/>
      <c r="C65" s="341" t="s">
        <v>29</v>
      </c>
      <c r="D65" s="300">
        <v>150000</v>
      </c>
      <c r="E65" s="342"/>
      <c r="F65" s="288"/>
      <c r="G65" s="299">
        <f>D65+E65</f>
        <v>150000</v>
      </c>
      <c r="H65" s="34"/>
      <c r="I65" s="34"/>
      <c r="J65" s="34" t="s">
        <v>1</v>
      </c>
      <c r="K65" s="34"/>
      <c r="L65" s="38"/>
      <c r="M65" s="47"/>
    </row>
    <row r="66" spans="2:13" x14ac:dyDescent="0.25">
      <c r="B66" s="293">
        <v>28</v>
      </c>
      <c r="C66" s="343" t="s">
        <v>30</v>
      </c>
      <c r="D66" s="284"/>
      <c r="E66" s="283"/>
      <c r="F66" s="284"/>
      <c r="G66" s="284"/>
      <c r="H66" s="34"/>
      <c r="I66" s="34"/>
      <c r="J66" s="34"/>
      <c r="K66" s="34" t="s">
        <v>1</v>
      </c>
      <c r="L66" s="38"/>
      <c r="M66" s="47"/>
    </row>
    <row r="67" spans="2:13" ht="26.25" x14ac:dyDescent="0.25">
      <c r="B67" s="303"/>
      <c r="C67" s="344" t="s">
        <v>181</v>
      </c>
      <c r="D67" s="299">
        <v>250000</v>
      </c>
      <c r="E67" s="289"/>
      <c r="F67" s="288"/>
      <c r="G67" s="299">
        <f>D67+E67</f>
        <v>250000</v>
      </c>
      <c r="H67" s="34"/>
      <c r="I67" s="34"/>
      <c r="J67" s="34"/>
      <c r="K67" s="34"/>
      <c r="L67" s="38"/>
      <c r="M67" s="47"/>
    </row>
    <row r="68" spans="2:13" x14ac:dyDescent="0.25">
      <c r="B68" s="329">
        <v>29</v>
      </c>
      <c r="C68" s="330" t="s">
        <v>55</v>
      </c>
      <c r="D68" s="295"/>
      <c r="E68" s="284"/>
      <c r="F68" s="283"/>
      <c r="G68" s="296"/>
      <c r="H68" s="34"/>
      <c r="I68" s="34"/>
      <c r="J68" s="34"/>
      <c r="K68" s="34"/>
      <c r="L68" s="38"/>
      <c r="M68" s="47"/>
    </row>
    <row r="69" spans="2:13" x14ac:dyDescent="0.25">
      <c r="B69" s="334"/>
      <c r="C69" s="335" t="s">
        <v>59</v>
      </c>
      <c r="D69" s="333">
        <v>500000</v>
      </c>
      <c r="E69" s="288"/>
      <c r="F69" s="307"/>
      <c r="G69" s="299">
        <v>500000</v>
      </c>
      <c r="H69" s="34"/>
      <c r="I69" s="34"/>
      <c r="J69" s="34"/>
      <c r="K69" s="34"/>
      <c r="L69" s="38"/>
      <c r="M69" s="47"/>
    </row>
    <row r="70" spans="2:13" x14ac:dyDescent="0.25">
      <c r="B70" s="293">
        <v>30</v>
      </c>
      <c r="C70" s="345" t="s">
        <v>30</v>
      </c>
      <c r="D70" s="296"/>
      <c r="E70" s="307"/>
      <c r="F70" s="284"/>
      <c r="G70" s="321"/>
      <c r="H70" s="34"/>
      <c r="I70" s="34"/>
      <c r="J70" s="34"/>
      <c r="K70" s="34"/>
      <c r="L70" s="38"/>
      <c r="M70" s="47"/>
    </row>
    <row r="71" spans="2:13" x14ac:dyDescent="0.25">
      <c r="B71" s="303"/>
      <c r="C71" s="346" t="s">
        <v>112</v>
      </c>
      <c r="D71" s="299">
        <v>120000</v>
      </c>
      <c r="E71" s="307"/>
      <c r="F71" s="288"/>
      <c r="G71" s="321">
        <v>120000</v>
      </c>
      <c r="H71" s="34"/>
      <c r="I71" s="34"/>
      <c r="J71" s="34" t="s">
        <v>1</v>
      </c>
      <c r="K71" s="34"/>
      <c r="L71" s="38"/>
      <c r="M71" s="47"/>
    </row>
    <row r="72" spans="2:13" x14ac:dyDescent="0.25">
      <c r="B72" s="293">
        <v>31</v>
      </c>
      <c r="C72" s="330" t="s">
        <v>30</v>
      </c>
      <c r="D72" s="321"/>
      <c r="E72" s="284"/>
      <c r="F72" s="306"/>
      <c r="G72" s="296"/>
      <c r="H72" s="34"/>
      <c r="I72" s="34"/>
      <c r="J72" s="34"/>
      <c r="K72" s="34"/>
      <c r="L72" s="38"/>
      <c r="M72" s="47"/>
    </row>
    <row r="73" spans="2:13" x14ac:dyDescent="0.25">
      <c r="B73" s="303"/>
      <c r="C73" s="335" t="s">
        <v>32</v>
      </c>
      <c r="D73" s="299">
        <v>131000</v>
      </c>
      <c r="E73" s="288"/>
      <c r="F73" s="288"/>
      <c r="G73" s="299">
        <v>131000</v>
      </c>
      <c r="H73" s="34"/>
      <c r="I73" s="34"/>
      <c r="J73" s="34"/>
      <c r="K73" s="34"/>
      <c r="L73" s="38"/>
      <c r="M73" s="47"/>
    </row>
    <row r="74" spans="2:13" x14ac:dyDescent="0.25">
      <c r="B74" s="293">
        <v>32</v>
      </c>
      <c r="C74" s="347" t="s">
        <v>30</v>
      </c>
      <c r="D74" s="321"/>
      <c r="E74" s="307"/>
      <c r="F74" s="306"/>
      <c r="G74" s="296"/>
      <c r="H74" s="34"/>
      <c r="I74" s="34"/>
      <c r="J74" s="34"/>
      <c r="K74" s="34"/>
      <c r="L74" s="38"/>
      <c r="M74" s="47"/>
    </row>
    <row r="75" spans="2:13" x14ac:dyDescent="0.25">
      <c r="B75" s="303"/>
      <c r="C75" s="346" t="s">
        <v>111</v>
      </c>
      <c r="D75" s="299">
        <v>150000</v>
      </c>
      <c r="E75" s="307"/>
      <c r="F75" s="288"/>
      <c r="G75" s="299">
        <v>150000</v>
      </c>
      <c r="H75" s="34"/>
      <c r="I75" s="34"/>
      <c r="J75" s="34"/>
      <c r="K75" s="34"/>
      <c r="L75" s="38" t="s">
        <v>1</v>
      </c>
      <c r="M75" s="47"/>
    </row>
    <row r="76" spans="2:13" x14ac:dyDescent="0.25">
      <c r="B76" s="293">
        <v>33</v>
      </c>
      <c r="C76" s="347" t="s">
        <v>30</v>
      </c>
      <c r="D76" s="321"/>
      <c r="E76" s="283"/>
      <c r="F76" s="306"/>
      <c r="G76" s="296"/>
      <c r="H76" s="34"/>
      <c r="I76" s="34"/>
      <c r="J76" s="34"/>
      <c r="K76" s="34"/>
      <c r="L76" s="38"/>
      <c r="M76" s="47" t="s">
        <v>1</v>
      </c>
    </row>
    <row r="77" spans="2:13" x14ac:dyDescent="0.25">
      <c r="B77" s="303"/>
      <c r="C77" s="346" t="s">
        <v>120</v>
      </c>
      <c r="D77" s="321">
        <v>100000</v>
      </c>
      <c r="E77" s="289"/>
      <c r="F77" s="306"/>
      <c r="G77" s="299">
        <v>100000</v>
      </c>
      <c r="H77" s="34"/>
      <c r="I77" s="34"/>
      <c r="J77" s="34"/>
      <c r="K77" s="34"/>
      <c r="L77" s="38" t="s">
        <v>1</v>
      </c>
      <c r="M77" s="47"/>
    </row>
    <row r="78" spans="2:13" x14ac:dyDescent="0.25">
      <c r="B78" s="293">
        <v>34</v>
      </c>
      <c r="C78" s="348" t="s">
        <v>52</v>
      </c>
      <c r="D78" s="296"/>
      <c r="E78" s="295"/>
      <c r="F78" s="296"/>
      <c r="G78" s="296"/>
      <c r="H78" s="34"/>
      <c r="I78" s="34"/>
      <c r="J78" s="34"/>
      <c r="K78" s="34"/>
      <c r="L78" s="38"/>
      <c r="M78" s="47"/>
    </row>
    <row r="79" spans="2:13" x14ac:dyDescent="0.25">
      <c r="B79" s="303"/>
      <c r="C79" s="349" t="s">
        <v>53</v>
      </c>
      <c r="D79" s="299">
        <v>150000</v>
      </c>
      <c r="E79" s="300"/>
      <c r="F79" s="299"/>
      <c r="G79" s="299">
        <v>150000</v>
      </c>
      <c r="H79" s="34"/>
      <c r="I79" s="34"/>
      <c r="J79" s="34"/>
      <c r="K79" s="34"/>
      <c r="L79" s="38"/>
      <c r="M79" s="47"/>
    </row>
    <row r="80" spans="2:13" x14ac:dyDescent="0.25">
      <c r="B80" s="293">
        <v>35</v>
      </c>
      <c r="C80" s="350" t="s">
        <v>79</v>
      </c>
      <c r="D80" s="296"/>
      <c r="E80" s="295"/>
      <c r="F80" s="296"/>
      <c r="G80" s="296"/>
      <c r="H80" s="34"/>
      <c r="I80" s="34"/>
      <c r="J80" s="34"/>
      <c r="K80" s="34"/>
      <c r="L80" s="38"/>
      <c r="M80" s="47"/>
    </row>
    <row r="81" spans="2:13" ht="26.25" x14ac:dyDescent="0.25">
      <c r="B81" s="303"/>
      <c r="C81" s="351" t="s">
        <v>57</v>
      </c>
      <c r="D81" s="299">
        <v>200000</v>
      </c>
      <c r="E81" s="300"/>
      <c r="F81" s="299"/>
      <c r="G81" s="299">
        <v>200000</v>
      </c>
      <c r="H81" s="34"/>
      <c r="I81" s="34"/>
      <c r="J81" s="34"/>
      <c r="K81" s="34"/>
      <c r="L81" s="38"/>
      <c r="M81" s="47"/>
    </row>
    <row r="82" spans="2:13" x14ac:dyDescent="0.25">
      <c r="B82" s="293">
        <v>36</v>
      </c>
      <c r="C82" s="348" t="s">
        <v>79</v>
      </c>
      <c r="D82" s="296"/>
      <c r="E82" s="295"/>
      <c r="F82" s="296"/>
      <c r="G82" s="296"/>
      <c r="H82" s="34"/>
      <c r="I82" s="34"/>
      <c r="J82" s="34"/>
      <c r="K82" s="34"/>
      <c r="L82" s="38"/>
      <c r="M82" s="47"/>
    </row>
    <row r="83" spans="2:13" x14ac:dyDescent="0.25">
      <c r="B83" s="303"/>
      <c r="C83" s="349" t="s">
        <v>58</v>
      </c>
      <c r="D83" s="299">
        <v>200000</v>
      </c>
      <c r="E83" s="300"/>
      <c r="F83" s="299"/>
      <c r="G83" s="299">
        <v>200000</v>
      </c>
      <c r="H83" s="34"/>
      <c r="I83" s="34"/>
      <c r="J83" s="34"/>
      <c r="K83" s="34"/>
      <c r="L83" s="38"/>
      <c r="M83" s="47"/>
    </row>
    <row r="84" spans="2:13" x14ac:dyDescent="0.25">
      <c r="B84" s="293">
        <v>37</v>
      </c>
      <c r="C84" s="347" t="s">
        <v>30</v>
      </c>
      <c r="D84" s="284"/>
      <c r="E84" s="283"/>
      <c r="F84" s="284"/>
      <c r="G84" s="284"/>
      <c r="H84" s="34"/>
      <c r="I84" s="34"/>
      <c r="J84" s="34"/>
      <c r="K84" s="34"/>
      <c r="L84" s="38"/>
      <c r="M84" s="47"/>
    </row>
    <row r="85" spans="2:13" x14ac:dyDescent="0.25">
      <c r="B85" s="303"/>
      <c r="C85" s="346" t="s">
        <v>180</v>
      </c>
      <c r="D85" s="299">
        <v>30000</v>
      </c>
      <c r="E85" s="289"/>
      <c r="F85" s="288"/>
      <c r="G85" s="299">
        <f>D85+E85</f>
        <v>30000</v>
      </c>
      <c r="H85" s="34"/>
      <c r="I85" s="34"/>
      <c r="J85" s="34"/>
      <c r="K85" s="34"/>
      <c r="L85" s="38"/>
      <c r="M85" s="47"/>
    </row>
    <row r="86" spans="2:13" x14ac:dyDescent="0.25">
      <c r="B86" s="352">
        <v>38</v>
      </c>
      <c r="C86" s="347" t="s">
        <v>30</v>
      </c>
      <c r="D86" s="284"/>
      <c r="E86" s="283"/>
      <c r="F86" s="284"/>
      <c r="G86" s="284"/>
      <c r="H86" s="34"/>
      <c r="I86" s="34"/>
      <c r="J86" s="34"/>
      <c r="K86" s="34"/>
      <c r="L86" s="38"/>
      <c r="M86" s="47"/>
    </row>
    <row r="87" spans="2:13" x14ac:dyDescent="0.25">
      <c r="B87" s="352"/>
      <c r="C87" s="346" t="s">
        <v>183</v>
      </c>
      <c r="D87" s="299">
        <v>50000</v>
      </c>
      <c r="E87" s="289"/>
      <c r="F87" s="288"/>
      <c r="G87" s="299">
        <f>D87+E87</f>
        <v>50000</v>
      </c>
      <c r="H87" s="34"/>
      <c r="I87" s="34"/>
      <c r="J87" s="34"/>
      <c r="K87" s="34"/>
      <c r="L87" s="38"/>
      <c r="M87" s="47"/>
    </row>
    <row r="88" spans="2:13" x14ac:dyDescent="0.25">
      <c r="B88" s="293">
        <v>39</v>
      </c>
      <c r="C88" s="353" t="s">
        <v>55</v>
      </c>
      <c r="D88" s="296">
        <v>300000</v>
      </c>
      <c r="E88" s="295"/>
      <c r="F88" s="296"/>
      <c r="G88" s="296">
        <v>300000</v>
      </c>
      <c r="H88" s="34"/>
      <c r="I88" s="34"/>
      <c r="J88" s="34"/>
      <c r="K88" s="34"/>
      <c r="L88" s="38"/>
      <c r="M88" s="47"/>
    </row>
    <row r="89" spans="2:13" x14ac:dyDescent="0.25">
      <c r="B89" s="303"/>
      <c r="C89" s="325" t="s">
        <v>90</v>
      </c>
      <c r="D89" s="299"/>
      <c r="E89" s="300"/>
      <c r="F89" s="299"/>
      <c r="G89" s="299"/>
      <c r="H89" s="34"/>
      <c r="I89" s="34"/>
      <c r="J89" s="34"/>
      <c r="K89" s="34"/>
      <c r="L89" s="38"/>
      <c r="M89" s="47"/>
    </row>
    <row r="90" spans="2:13" x14ac:dyDescent="0.25">
      <c r="B90" s="293">
        <v>40</v>
      </c>
      <c r="C90" s="353" t="s">
        <v>179</v>
      </c>
      <c r="D90" s="296">
        <v>100000</v>
      </c>
      <c r="E90" s="295"/>
      <c r="F90" s="296"/>
      <c r="G90" s="296">
        <v>100000</v>
      </c>
      <c r="H90" s="34"/>
      <c r="I90" s="34"/>
      <c r="J90" s="34"/>
      <c r="K90" s="34"/>
      <c r="L90" s="38"/>
      <c r="M90" s="47"/>
    </row>
    <row r="91" spans="2:13" x14ac:dyDescent="0.25">
      <c r="B91" s="303"/>
      <c r="C91" s="325" t="s">
        <v>89</v>
      </c>
      <c r="D91" s="299"/>
      <c r="E91" s="300"/>
      <c r="F91" s="299"/>
      <c r="G91" s="299"/>
      <c r="H91" s="34"/>
      <c r="I91" s="34"/>
      <c r="J91" s="34"/>
      <c r="K91" s="34"/>
      <c r="L91" s="38"/>
      <c r="M91" s="47"/>
    </row>
    <row r="92" spans="2:13" x14ac:dyDescent="0.25">
      <c r="B92" s="278">
        <v>41</v>
      </c>
      <c r="C92" s="354" t="s">
        <v>166</v>
      </c>
      <c r="D92" s="286">
        <v>100000</v>
      </c>
      <c r="E92" s="314"/>
      <c r="F92" s="286"/>
      <c r="G92" s="286">
        <v>100000</v>
      </c>
      <c r="H92" s="34"/>
      <c r="I92" s="34"/>
      <c r="J92" s="34"/>
      <c r="K92" s="34"/>
      <c r="L92" s="38"/>
      <c r="M92" s="47"/>
    </row>
    <row r="93" spans="2:13" x14ac:dyDescent="0.25">
      <c r="B93" s="293">
        <v>42</v>
      </c>
      <c r="C93" s="330" t="s">
        <v>31</v>
      </c>
      <c r="D93" s="355"/>
      <c r="E93" s="340"/>
      <c r="F93" s="284"/>
      <c r="G93" s="284"/>
      <c r="H93" s="34"/>
      <c r="I93" s="34"/>
      <c r="J93" s="34"/>
      <c r="K93" s="34"/>
      <c r="L93" s="38"/>
      <c r="M93" s="47"/>
    </row>
    <row r="94" spans="2:13" x14ac:dyDescent="0.25">
      <c r="B94" s="303"/>
      <c r="C94" s="335" t="s">
        <v>63</v>
      </c>
      <c r="D94" s="300">
        <v>110000</v>
      </c>
      <c r="E94" s="342"/>
      <c r="F94" s="288"/>
      <c r="G94" s="299">
        <f>D94+E94</f>
        <v>110000</v>
      </c>
      <c r="H94" s="34"/>
      <c r="I94" s="34"/>
      <c r="J94" s="34"/>
      <c r="K94" s="34"/>
      <c r="L94" s="38"/>
      <c r="M94" s="47"/>
    </row>
    <row r="95" spans="2:13" x14ac:dyDescent="0.25">
      <c r="B95" s="278">
        <v>43</v>
      </c>
      <c r="C95" s="356" t="s">
        <v>167</v>
      </c>
      <c r="D95" s="286">
        <v>150000</v>
      </c>
      <c r="E95" s="280"/>
      <c r="F95" s="281"/>
      <c r="G95" s="286">
        <v>150000</v>
      </c>
      <c r="H95" s="34"/>
      <c r="I95" s="34"/>
      <c r="J95" s="34"/>
      <c r="K95" s="34"/>
      <c r="L95" s="38"/>
      <c r="M95" s="47"/>
    </row>
    <row r="96" spans="2:13" ht="26.25" x14ac:dyDescent="0.25">
      <c r="B96" s="278"/>
      <c r="C96" s="357" t="s">
        <v>9</v>
      </c>
      <c r="D96" s="286"/>
      <c r="E96" s="280"/>
      <c r="F96" s="281"/>
      <c r="G96" s="286"/>
      <c r="H96" s="34"/>
      <c r="I96" s="34"/>
      <c r="J96" s="34"/>
      <c r="K96" s="34"/>
      <c r="L96" s="38"/>
      <c r="M96" s="47"/>
    </row>
    <row r="97" spans="2:13" x14ac:dyDescent="0.25">
      <c r="B97" s="278">
        <v>44</v>
      </c>
      <c r="C97" s="311" t="s">
        <v>10</v>
      </c>
      <c r="D97" s="286">
        <v>52000</v>
      </c>
      <c r="E97" s="280"/>
      <c r="F97" s="281"/>
      <c r="G97" s="286">
        <f>D97+E97</f>
        <v>52000</v>
      </c>
      <c r="H97" s="34"/>
      <c r="I97" s="34"/>
      <c r="J97" s="34"/>
      <c r="K97" s="34"/>
      <c r="L97" s="38"/>
      <c r="M97" s="47"/>
    </row>
    <row r="98" spans="2:13" x14ac:dyDescent="0.25">
      <c r="B98" s="278"/>
      <c r="C98" s="349"/>
      <c r="D98" s="299"/>
      <c r="E98" s="300"/>
      <c r="F98" s="299"/>
      <c r="G98" s="299"/>
      <c r="H98" s="34"/>
      <c r="I98" s="60"/>
      <c r="J98" s="25"/>
      <c r="K98" s="34"/>
      <c r="L98" s="38"/>
      <c r="M98" s="61"/>
    </row>
    <row r="99" spans="2:13" x14ac:dyDescent="0.25">
      <c r="B99" s="290"/>
      <c r="C99" s="358" t="s">
        <v>18</v>
      </c>
      <c r="D99" s="281">
        <f>D13+D45</f>
        <v>31719000</v>
      </c>
      <c r="E99" s="359">
        <f>E13+E45</f>
        <v>12070000</v>
      </c>
      <c r="F99" s="359">
        <f>F13+F45</f>
        <v>4186000</v>
      </c>
      <c r="G99" s="281">
        <f>G13+G45</f>
        <v>47975000</v>
      </c>
      <c r="H99" s="38"/>
      <c r="I99" s="25"/>
      <c r="J99" s="60"/>
      <c r="K99" s="60" t="s">
        <v>1</v>
      </c>
      <c r="L99" s="60"/>
      <c r="M99" s="38"/>
    </row>
    <row r="100" spans="2:13" x14ac:dyDescent="0.25">
      <c r="C100" s="7"/>
      <c r="D100" s="7"/>
      <c r="E100" s="7"/>
      <c r="F100" s="7"/>
      <c r="G100" s="7"/>
    </row>
    <row r="101" spans="2:13" x14ac:dyDescent="0.25">
      <c r="C101" s="7"/>
      <c r="D101" s="7"/>
      <c r="E101" s="7"/>
      <c r="F101" s="7"/>
      <c r="G101" s="7"/>
    </row>
    <row r="102" spans="2:13" x14ac:dyDescent="0.25">
      <c r="C102" s="7"/>
      <c r="D102" s="7"/>
      <c r="E102" s="7"/>
      <c r="F102" s="7"/>
      <c r="G102" s="7"/>
    </row>
    <row r="103" spans="2:13" x14ac:dyDescent="0.25">
      <c r="C103" s="83"/>
      <c r="D103" s="7" t="s">
        <v>1</v>
      </c>
      <c r="E103" s="7"/>
      <c r="F103" s="7"/>
      <c r="G103" s="7"/>
    </row>
  </sheetData>
  <mergeCells count="8">
    <mergeCell ref="C4:G4"/>
    <mergeCell ref="D1:H2"/>
    <mergeCell ref="C5:G5"/>
    <mergeCell ref="C6:G6"/>
    <mergeCell ref="D10:D11"/>
    <mergeCell ref="H10:H11"/>
    <mergeCell ref="D8:G9"/>
    <mergeCell ref="H8:L9"/>
  </mergeCells>
  <pageMargins left="0.51181102362204722" right="0.47244094488188981" top="0.47244094488188981" bottom="0.47244094488188981" header="0.31496062992125984" footer="0.31496062992125984"/>
  <pageSetup paperSize="9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6"/>
  <sheetViews>
    <sheetView topLeftCell="A94" workbookViewId="0">
      <selection activeCell="E124" sqref="E124"/>
    </sheetView>
  </sheetViews>
  <sheetFormatPr defaultRowHeight="15" x14ac:dyDescent="0.25"/>
  <cols>
    <col min="1" max="1" width="3.7109375" customWidth="1"/>
    <col min="2" max="2" width="62.7109375" customWidth="1"/>
    <col min="3" max="3" width="10.140625" customWidth="1"/>
    <col min="4" max="4" width="10.42578125" customWidth="1"/>
    <col min="5" max="5" width="9.140625" customWidth="1"/>
    <col min="6" max="6" width="10" customWidth="1"/>
    <col min="7" max="7" width="27.7109375" customWidth="1"/>
    <col min="8" max="8" width="11.5703125" customWidth="1"/>
    <col min="9" max="9" width="25.140625" customWidth="1"/>
    <col min="10" max="10" width="8.7109375" customWidth="1"/>
    <col min="11" max="11" width="7.7109375" customWidth="1"/>
    <col min="12" max="12" width="7.5703125" customWidth="1"/>
    <col min="13" max="13" width="8.7109375" customWidth="1"/>
    <col min="14" max="14" width="10.42578125" customWidth="1"/>
    <col min="15" max="15" width="10" customWidth="1"/>
    <col min="16" max="16" width="10.85546875" customWidth="1"/>
  </cols>
  <sheetData>
    <row r="1" spans="1:23" ht="15.75" x14ac:dyDescent="0.25">
      <c r="A1" s="10"/>
      <c r="B1" s="113" t="s">
        <v>85</v>
      </c>
      <c r="C1" s="31"/>
      <c r="D1" s="2"/>
      <c r="E1" s="2"/>
      <c r="F1" s="8"/>
      <c r="G1" s="8"/>
      <c r="H1" s="8"/>
      <c r="I1" s="8"/>
      <c r="J1" s="8"/>
      <c r="K1" s="2"/>
      <c r="L1" s="2"/>
      <c r="M1" s="2"/>
      <c r="N1" s="2"/>
      <c r="O1" s="2"/>
      <c r="P1" s="2"/>
    </row>
    <row r="2" spans="1:23" ht="15.75" x14ac:dyDescent="0.25">
      <c r="A2" s="1"/>
      <c r="B2" s="114" t="s">
        <v>86</v>
      </c>
      <c r="C2" s="147"/>
      <c r="D2" s="374"/>
      <c r="E2" s="374"/>
      <c r="F2" s="374"/>
      <c r="G2" s="374"/>
      <c r="H2" s="374"/>
      <c r="I2" s="374"/>
      <c r="J2" s="374"/>
      <c r="K2" s="374"/>
      <c r="L2" s="374"/>
      <c r="M2" s="374"/>
      <c r="N2" s="374"/>
      <c r="O2" s="374"/>
      <c r="P2" s="374"/>
    </row>
    <row r="3" spans="1:23" x14ac:dyDescent="0.25">
      <c r="A3" s="1"/>
      <c r="B3" s="32"/>
      <c r="C3" s="147"/>
      <c r="D3" s="33"/>
      <c r="E3" s="33"/>
      <c r="F3" s="33"/>
      <c r="G3" s="33"/>
      <c r="H3" s="33"/>
      <c r="I3" s="33"/>
      <c r="J3" s="33"/>
      <c r="K3" s="33"/>
      <c r="L3" s="135"/>
      <c r="M3" s="135"/>
      <c r="N3" s="135"/>
      <c r="O3" s="135"/>
      <c r="P3" s="135"/>
    </row>
    <row r="4" spans="1:23" ht="18" x14ac:dyDescent="0.25">
      <c r="A4" s="1"/>
      <c r="B4" s="361" t="s">
        <v>88</v>
      </c>
      <c r="C4" s="361"/>
      <c r="D4" s="361"/>
      <c r="E4" s="361"/>
      <c r="F4" s="361"/>
      <c r="G4" s="361"/>
      <c r="H4" s="361"/>
      <c r="I4" s="361"/>
      <c r="J4" s="4"/>
      <c r="K4" s="4"/>
      <c r="L4" s="4"/>
      <c r="M4" s="4"/>
      <c r="N4" s="4"/>
      <c r="O4" s="4"/>
      <c r="P4" s="4"/>
    </row>
    <row r="5" spans="1:23" ht="18.75" customHeight="1" x14ac:dyDescent="0.3">
      <c r="A5" s="1"/>
      <c r="B5" s="363" t="s">
        <v>106</v>
      </c>
      <c r="C5" s="363"/>
      <c r="D5" s="363"/>
      <c r="E5" s="363"/>
      <c r="F5" s="363"/>
      <c r="G5" s="363"/>
      <c r="H5" s="363"/>
      <c r="I5" s="363"/>
      <c r="J5" s="112"/>
      <c r="K5" s="112"/>
      <c r="L5" s="112"/>
      <c r="M5" s="112"/>
      <c r="N5" s="4"/>
      <c r="O5" s="4"/>
      <c r="P5" s="4"/>
    </row>
    <row r="6" spans="1:23" ht="21.75" customHeight="1" x14ac:dyDescent="0.3">
      <c r="A6" s="11"/>
      <c r="B6" s="363" t="s">
        <v>105</v>
      </c>
      <c r="C6" s="363"/>
      <c r="D6" s="363"/>
      <c r="E6" s="363"/>
      <c r="F6" s="363"/>
      <c r="G6" s="363"/>
      <c r="H6" s="363"/>
      <c r="I6" s="363"/>
      <c r="J6" s="112"/>
      <c r="K6" s="112"/>
      <c r="L6" s="112" t="s">
        <v>1</v>
      </c>
      <c r="M6" s="112"/>
      <c r="N6" s="12"/>
      <c r="O6" s="12"/>
      <c r="P6" s="12"/>
      <c r="R6" t="s">
        <v>1</v>
      </c>
    </row>
    <row r="7" spans="1:23" x14ac:dyDescent="0.25">
      <c r="A7" s="13"/>
      <c r="B7" s="4"/>
      <c r="C7" s="4"/>
      <c r="D7" s="14"/>
      <c r="E7" s="14"/>
      <c r="F7" s="15"/>
      <c r="G7" s="15"/>
      <c r="H7" s="15"/>
      <c r="I7" s="15" t="s">
        <v>77</v>
      </c>
      <c r="J7" s="15"/>
      <c r="K7" s="15"/>
      <c r="L7" s="15" t="s">
        <v>1</v>
      </c>
      <c r="M7" s="15"/>
      <c r="N7" s="15"/>
      <c r="O7" s="15"/>
      <c r="P7" s="15"/>
    </row>
    <row r="8" spans="1:23" x14ac:dyDescent="0.25">
      <c r="A8" s="13"/>
      <c r="B8" s="148"/>
      <c r="C8" s="375" t="s">
        <v>27</v>
      </c>
      <c r="D8" s="376"/>
      <c r="E8" s="376"/>
      <c r="F8" s="377"/>
      <c r="G8" s="150"/>
      <c r="H8" s="150"/>
      <c r="I8" s="62"/>
      <c r="J8" s="373"/>
      <c r="K8" s="373"/>
      <c r="L8" s="373"/>
      <c r="M8" s="373"/>
      <c r="N8" s="373"/>
      <c r="O8" s="51"/>
      <c r="P8" s="15"/>
      <c r="Q8" t="s">
        <v>1</v>
      </c>
      <c r="R8" t="s">
        <v>1</v>
      </c>
    </row>
    <row r="9" spans="1:23" x14ac:dyDescent="0.25">
      <c r="A9" s="17"/>
      <c r="B9" s="9"/>
      <c r="C9" s="378"/>
      <c r="D9" s="379"/>
      <c r="E9" s="379"/>
      <c r="F9" s="380"/>
      <c r="G9" s="151"/>
      <c r="H9" s="151"/>
      <c r="I9" s="63"/>
      <c r="J9" s="373"/>
      <c r="K9" s="373"/>
      <c r="L9" s="373"/>
      <c r="M9" s="373"/>
      <c r="N9" s="373"/>
      <c r="O9" s="51"/>
      <c r="P9" s="16"/>
      <c r="Q9" s="7" t="s">
        <v>1</v>
      </c>
      <c r="R9" t="s">
        <v>1</v>
      </c>
    </row>
    <row r="10" spans="1:23" x14ac:dyDescent="0.25">
      <c r="A10" s="18"/>
      <c r="B10" s="19"/>
      <c r="C10" s="388" t="s">
        <v>19</v>
      </c>
      <c r="D10" s="40" t="s">
        <v>108</v>
      </c>
      <c r="E10" s="40" t="s">
        <v>91</v>
      </c>
      <c r="F10" s="41" t="s">
        <v>20</v>
      </c>
      <c r="G10" s="124"/>
      <c r="H10" s="41"/>
      <c r="I10" s="124" t="s">
        <v>28</v>
      </c>
      <c r="J10" s="366"/>
      <c r="K10" s="146"/>
      <c r="L10" s="52"/>
      <c r="M10" s="52"/>
      <c r="N10" s="53"/>
      <c r="O10" s="54"/>
      <c r="P10" s="3"/>
      <c r="Q10" s="7"/>
      <c r="R10" t="s">
        <v>1</v>
      </c>
    </row>
    <row r="11" spans="1:23" ht="42.75" customHeight="1" x14ac:dyDescent="0.25">
      <c r="A11" s="29" t="s">
        <v>2</v>
      </c>
      <c r="B11" s="30" t="s">
        <v>3</v>
      </c>
      <c r="C11" s="389"/>
      <c r="D11" s="42" t="s">
        <v>109</v>
      </c>
      <c r="E11" s="42"/>
      <c r="F11" s="43" t="s">
        <v>82</v>
      </c>
      <c r="G11" s="125"/>
      <c r="H11" s="43"/>
      <c r="I11" s="125"/>
      <c r="J11" s="366"/>
      <c r="K11" s="146"/>
      <c r="L11" s="55"/>
      <c r="M11" s="52" t="s">
        <v>1</v>
      </c>
      <c r="N11" s="56"/>
      <c r="O11" s="54"/>
      <c r="P11" s="3"/>
      <c r="Q11" s="8"/>
      <c r="W11" t="s">
        <v>1</v>
      </c>
    </row>
    <row r="12" spans="1:23" x14ac:dyDescent="0.25">
      <c r="A12" s="35"/>
      <c r="B12" s="48"/>
      <c r="C12" s="44"/>
      <c r="D12" s="45"/>
      <c r="E12" s="45"/>
      <c r="F12" s="46"/>
      <c r="G12" s="126"/>
      <c r="H12" s="64"/>
      <c r="I12" s="126"/>
      <c r="J12" s="57"/>
      <c r="K12" s="38"/>
      <c r="L12" s="57"/>
      <c r="M12" s="57"/>
      <c r="N12" s="58"/>
      <c r="O12" s="58"/>
      <c r="P12" s="3"/>
      <c r="Q12" s="3"/>
    </row>
    <row r="13" spans="1:23" x14ac:dyDescent="0.25">
      <c r="A13" s="39"/>
      <c r="B13" s="163" t="s">
        <v>4</v>
      </c>
      <c r="C13" s="20">
        <f>C14+C20+C33+C49</f>
        <v>21595000</v>
      </c>
      <c r="D13" s="21"/>
      <c r="E13" s="20"/>
      <c r="F13" s="21">
        <f>F14+F20+F33+F49</f>
        <v>21595000</v>
      </c>
      <c r="G13" s="127"/>
      <c r="H13" s="21"/>
      <c r="I13" s="127"/>
      <c r="J13" s="38"/>
      <c r="K13" s="57"/>
      <c r="M13" s="38" t="s">
        <v>1</v>
      </c>
      <c r="N13" s="38"/>
      <c r="O13" s="38"/>
      <c r="P13" s="3" t="s">
        <v>1</v>
      </c>
      <c r="Q13" s="7" t="s">
        <v>1</v>
      </c>
      <c r="R13" t="s">
        <v>1</v>
      </c>
    </row>
    <row r="14" spans="1:23" x14ac:dyDescent="0.25">
      <c r="A14" s="78" t="s">
        <v>35</v>
      </c>
      <c r="B14" s="164" t="s">
        <v>22</v>
      </c>
      <c r="C14" s="37">
        <f>SUM(C15:C18)</f>
        <v>250000</v>
      </c>
      <c r="D14" s="26"/>
      <c r="E14" s="37"/>
      <c r="F14" s="21">
        <f>SUM(F15:F18)</f>
        <v>250000</v>
      </c>
      <c r="G14" s="128"/>
      <c r="H14" s="26"/>
      <c r="I14" s="128"/>
      <c r="J14" s="38"/>
      <c r="K14" s="38"/>
      <c r="L14" s="38"/>
      <c r="M14" s="38" t="s">
        <v>1</v>
      </c>
      <c r="N14" s="38" t="s">
        <v>1</v>
      </c>
      <c r="O14" s="38"/>
      <c r="P14" s="3"/>
      <c r="Q14" s="7"/>
    </row>
    <row r="15" spans="1:23" x14ac:dyDescent="0.25">
      <c r="A15" s="198">
        <v>1</v>
      </c>
      <c r="B15" s="79" t="s">
        <v>34</v>
      </c>
      <c r="C15" s="160">
        <v>250000</v>
      </c>
      <c r="D15" s="37"/>
      <c r="E15" s="26"/>
      <c r="F15" s="160">
        <f>C15+D15</f>
        <v>250000</v>
      </c>
      <c r="G15" s="180"/>
      <c r="H15" s="72"/>
      <c r="I15" s="132"/>
      <c r="J15" s="38"/>
      <c r="K15" s="38"/>
      <c r="L15" s="38" t="s">
        <v>1</v>
      </c>
      <c r="M15" s="38"/>
      <c r="N15" s="38"/>
      <c r="O15" s="38"/>
      <c r="P15" s="3"/>
      <c r="Q15" s="7"/>
    </row>
    <row r="16" spans="1:23" x14ac:dyDescent="0.25">
      <c r="A16" s="199">
        <v>2</v>
      </c>
      <c r="B16" s="227" t="s">
        <v>33</v>
      </c>
      <c r="C16" s="228">
        <v>0</v>
      </c>
      <c r="D16" s="229"/>
      <c r="E16" s="228"/>
      <c r="F16" s="230">
        <v>0</v>
      </c>
      <c r="G16" s="180"/>
      <c r="H16" s="65"/>
      <c r="I16" s="132"/>
      <c r="J16" s="38"/>
      <c r="K16" s="38"/>
      <c r="L16" s="38"/>
      <c r="M16" s="38"/>
      <c r="N16" s="38"/>
      <c r="O16" s="38"/>
      <c r="P16" s="3"/>
      <c r="Q16" s="7"/>
    </row>
    <row r="17" spans="1:17" x14ac:dyDescent="0.25">
      <c r="A17" s="200"/>
      <c r="B17" s="231" t="s">
        <v>90</v>
      </c>
      <c r="C17" s="232"/>
      <c r="D17" s="233"/>
      <c r="E17" s="232"/>
      <c r="F17" s="234"/>
      <c r="G17" s="205"/>
      <c r="H17" s="120"/>
      <c r="I17" s="132"/>
      <c r="J17" s="38"/>
      <c r="K17" s="38"/>
      <c r="L17" s="38"/>
      <c r="M17" s="38"/>
      <c r="N17" s="38"/>
      <c r="O17" s="38"/>
      <c r="P17" s="3"/>
      <c r="Q17" s="7"/>
    </row>
    <row r="18" spans="1:17" x14ac:dyDescent="0.25">
      <c r="A18" s="199">
        <v>3</v>
      </c>
      <c r="B18" s="227" t="s">
        <v>33</v>
      </c>
      <c r="C18" s="228">
        <v>0</v>
      </c>
      <c r="D18" s="229"/>
      <c r="E18" s="228"/>
      <c r="F18" s="230">
        <v>0</v>
      </c>
      <c r="G18" s="180"/>
      <c r="H18" s="65"/>
      <c r="I18" s="132"/>
      <c r="J18" s="38"/>
      <c r="K18" s="38"/>
      <c r="L18" s="38"/>
      <c r="M18" s="38"/>
      <c r="N18" s="38"/>
      <c r="O18" s="38"/>
      <c r="P18" s="3"/>
      <c r="Q18" s="7"/>
    </row>
    <row r="19" spans="1:17" x14ac:dyDescent="0.25">
      <c r="A19" s="80"/>
      <c r="B19" s="231" t="s">
        <v>89</v>
      </c>
      <c r="C19" s="232"/>
      <c r="D19" s="233"/>
      <c r="E19" s="232"/>
      <c r="F19" s="234"/>
      <c r="G19" s="149"/>
      <c r="H19" s="120"/>
      <c r="I19" s="132"/>
      <c r="J19" s="38"/>
      <c r="K19" s="38"/>
      <c r="L19" s="38"/>
      <c r="M19" s="38"/>
      <c r="N19" s="38"/>
      <c r="O19" s="38"/>
      <c r="P19" s="3"/>
      <c r="Q19" s="7"/>
    </row>
    <row r="20" spans="1:17" x14ac:dyDescent="0.25">
      <c r="A20" s="80" t="s">
        <v>36</v>
      </c>
      <c r="B20" s="181" t="s">
        <v>5</v>
      </c>
      <c r="C20" s="27">
        <f>C21+C32</f>
        <v>7927000</v>
      </c>
      <c r="D20" s="28"/>
      <c r="E20" s="27"/>
      <c r="F20" s="27">
        <f>F21+F32</f>
        <v>7927000</v>
      </c>
      <c r="G20" s="206"/>
      <c r="H20" s="68"/>
      <c r="I20" s="133"/>
      <c r="J20" s="38"/>
      <c r="K20" s="38"/>
      <c r="L20" s="38"/>
      <c r="M20" s="38"/>
      <c r="N20" s="38"/>
      <c r="O20" s="38" t="s">
        <v>1</v>
      </c>
      <c r="P20" s="3"/>
      <c r="Q20" s="7"/>
    </row>
    <row r="21" spans="1:17" x14ac:dyDescent="0.25">
      <c r="A21" s="49" t="s">
        <v>37</v>
      </c>
      <c r="B21" s="86" t="s">
        <v>6</v>
      </c>
      <c r="C21" s="21">
        <f>C22+C27</f>
        <v>5177000</v>
      </c>
      <c r="D21" s="20"/>
      <c r="E21" s="21"/>
      <c r="F21" s="21">
        <f>F22+F27</f>
        <v>5177000</v>
      </c>
      <c r="G21" s="127"/>
      <c r="H21" s="66"/>
      <c r="I21" s="133"/>
      <c r="J21" s="38"/>
      <c r="K21" s="38"/>
      <c r="L21" s="38"/>
      <c r="M21" s="38" t="s">
        <v>1</v>
      </c>
      <c r="N21" s="38" t="s">
        <v>1</v>
      </c>
      <c r="O21" s="38"/>
      <c r="P21" s="3"/>
      <c r="Q21" s="7"/>
    </row>
    <row r="22" spans="1:17" x14ac:dyDescent="0.25">
      <c r="A22" s="78" t="s">
        <v>38</v>
      </c>
      <c r="B22" s="87" t="s">
        <v>39</v>
      </c>
      <c r="C22" s="21">
        <f>SUM(C23:C26)</f>
        <v>5027000</v>
      </c>
      <c r="D22" s="37"/>
      <c r="E22" s="26"/>
      <c r="F22" s="21">
        <f>SUM(F23:F26)</f>
        <v>5027000</v>
      </c>
      <c r="G22" s="128"/>
      <c r="H22" s="69"/>
      <c r="I22" s="132"/>
      <c r="J22" s="38"/>
      <c r="K22" s="38"/>
      <c r="L22" s="38" t="s">
        <v>1</v>
      </c>
      <c r="M22" s="38" t="s">
        <v>1</v>
      </c>
      <c r="N22" s="38"/>
      <c r="O22" s="38"/>
      <c r="P22" s="3"/>
      <c r="Q22" s="7"/>
    </row>
    <row r="23" spans="1:17" x14ac:dyDescent="0.25">
      <c r="A23" s="199">
        <v>4</v>
      </c>
      <c r="B23" s="165" t="s">
        <v>121</v>
      </c>
      <c r="C23" s="195"/>
      <c r="D23" s="156"/>
      <c r="E23" s="160"/>
      <c r="F23" s="143"/>
      <c r="G23" s="129" t="s">
        <v>67</v>
      </c>
      <c r="H23" s="184"/>
      <c r="I23" s="129"/>
      <c r="J23" s="38"/>
      <c r="K23" s="38"/>
      <c r="L23" s="38" t="s">
        <v>1</v>
      </c>
      <c r="M23" s="38" t="s">
        <v>1</v>
      </c>
      <c r="N23" s="38" t="s">
        <v>1</v>
      </c>
      <c r="O23" s="38" t="s">
        <v>1</v>
      </c>
      <c r="P23" s="3"/>
      <c r="Q23" s="7"/>
    </row>
    <row r="24" spans="1:17" x14ac:dyDescent="0.25">
      <c r="A24" s="80"/>
      <c r="B24" s="166"/>
      <c r="C24" s="36">
        <v>3527000</v>
      </c>
      <c r="D24" s="157"/>
      <c r="E24" s="36"/>
      <c r="F24" s="36">
        <v>3527000</v>
      </c>
      <c r="G24" s="130" t="s">
        <v>102</v>
      </c>
      <c r="H24" s="74"/>
      <c r="I24" s="130"/>
      <c r="J24" s="38"/>
      <c r="K24" s="38"/>
      <c r="L24" s="38"/>
      <c r="M24" s="38"/>
      <c r="N24" s="38"/>
      <c r="O24" s="38"/>
      <c r="P24" s="3"/>
      <c r="Q24" s="7"/>
    </row>
    <row r="25" spans="1:17" x14ac:dyDescent="0.25">
      <c r="A25" s="78">
        <v>5</v>
      </c>
      <c r="B25" s="165" t="s">
        <v>122</v>
      </c>
      <c r="C25" s="22"/>
      <c r="D25" s="23"/>
      <c r="E25" s="22"/>
      <c r="F25" s="144"/>
      <c r="G25" s="129" t="s">
        <v>67</v>
      </c>
      <c r="H25" s="185"/>
      <c r="I25" s="129"/>
      <c r="J25" s="38"/>
      <c r="K25" s="38"/>
      <c r="L25" s="38"/>
      <c r="M25" s="38"/>
      <c r="N25" s="38"/>
      <c r="O25" s="38"/>
      <c r="P25" s="3"/>
      <c r="Q25" s="7"/>
    </row>
    <row r="26" spans="1:17" x14ac:dyDescent="0.25">
      <c r="A26" s="80"/>
      <c r="B26" s="167"/>
      <c r="C26" s="138">
        <v>1500000</v>
      </c>
      <c r="D26" s="139"/>
      <c r="E26" s="138"/>
      <c r="F26" s="36">
        <v>1500000</v>
      </c>
      <c r="G26" s="130" t="s">
        <v>101</v>
      </c>
      <c r="H26" s="74"/>
      <c r="I26" s="130"/>
      <c r="J26" s="38"/>
      <c r="K26" s="38"/>
      <c r="L26" s="38"/>
      <c r="M26" s="38" t="s">
        <v>1</v>
      </c>
      <c r="N26" s="38" t="s">
        <v>1</v>
      </c>
      <c r="O26" s="38"/>
      <c r="P26" s="3"/>
      <c r="Q26" s="7"/>
    </row>
    <row r="27" spans="1:17" x14ac:dyDescent="0.25">
      <c r="A27" s="49" t="s">
        <v>40</v>
      </c>
      <c r="B27" s="168" t="s">
        <v>41</v>
      </c>
      <c r="C27" s="21">
        <f>SUM(C28:C31)</f>
        <v>150000</v>
      </c>
      <c r="D27" s="20"/>
      <c r="E27" s="21"/>
      <c r="F27" s="21">
        <f>SUM(F28:F31)</f>
        <v>150000</v>
      </c>
      <c r="G27" s="127"/>
      <c r="H27" s="66"/>
      <c r="I27" s="136"/>
      <c r="J27" s="38"/>
      <c r="K27" s="38"/>
      <c r="L27" s="38" t="s">
        <v>1</v>
      </c>
      <c r="M27" s="38" t="s">
        <v>1</v>
      </c>
      <c r="N27" s="38" t="s">
        <v>1</v>
      </c>
      <c r="O27" s="38"/>
      <c r="P27" s="3"/>
      <c r="Q27" s="7"/>
    </row>
    <row r="28" spans="1:17" x14ac:dyDescent="0.25">
      <c r="A28" s="198">
        <v>6</v>
      </c>
      <c r="B28" s="85" t="s">
        <v>42</v>
      </c>
      <c r="C28" s="123">
        <v>0</v>
      </c>
      <c r="D28" s="154"/>
      <c r="E28" s="123"/>
      <c r="F28" s="123">
        <v>0</v>
      </c>
      <c r="G28" s="207"/>
      <c r="H28" s="186"/>
      <c r="I28" s="136"/>
      <c r="J28" s="38"/>
      <c r="K28" s="38"/>
      <c r="L28" s="38"/>
      <c r="M28" s="38" t="s">
        <v>1</v>
      </c>
      <c r="N28" s="38" t="s">
        <v>1</v>
      </c>
      <c r="O28" s="38"/>
      <c r="P28" s="3"/>
      <c r="Q28" s="7"/>
    </row>
    <row r="29" spans="1:17" x14ac:dyDescent="0.25">
      <c r="A29" s="199">
        <v>7</v>
      </c>
      <c r="B29" s="165" t="s">
        <v>7</v>
      </c>
      <c r="C29" s="26">
        <v>0</v>
      </c>
      <c r="D29" s="37"/>
      <c r="E29" s="26"/>
      <c r="F29" s="26">
        <v>0</v>
      </c>
      <c r="G29" s="128"/>
      <c r="H29" s="69"/>
      <c r="I29" s="132"/>
      <c r="J29" s="38"/>
      <c r="K29" s="38"/>
      <c r="L29" s="38"/>
      <c r="M29" s="38"/>
      <c r="N29" s="38"/>
      <c r="O29" s="38"/>
      <c r="P29" s="3"/>
      <c r="Q29" s="7"/>
    </row>
    <row r="30" spans="1:17" x14ac:dyDescent="0.25">
      <c r="A30" s="78"/>
      <c r="B30" s="165"/>
      <c r="C30" s="26"/>
      <c r="D30" s="37"/>
      <c r="E30" s="26"/>
      <c r="F30" s="26"/>
      <c r="G30" s="129" t="s">
        <v>73</v>
      </c>
      <c r="H30" s="69"/>
      <c r="I30" s="129"/>
      <c r="J30" s="38"/>
      <c r="K30" s="38"/>
      <c r="L30" s="38"/>
      <c r="M30" s="38"/>
      <c r="N30" s="38" t="s">
        <v>1</v>
      </c>
      <c r="O30" s="38" t="s">
        <v>1</v>
      </c>
      <c r="P30" s="3"/>
      <c r="Q30" s="7"/>
    </row>
    <row r="31" spans="1:17" x14ac:dyDescent="0.25">
      <c r="A31" s="200">
        <v>8</v>
      </c>
      <c r="B31" s="167" t="s">
        <v>123</v>
      </c>
      <c r="C31" s="36">
        <v>150000</v>
      </c>
      <c r="D31" s="28"/>
      <c r="E31" s="27"/>
      <c r="F31" s="36">
        <f>C31+D31</f>
        <v>150000</v>
      </c>
      <c r="G31" s="130" t="s">
        <v>74</v>
      </c>
      <c r="H31" s="74"/>
      <c r="I31" s="130"/>
      <c r="J31" s="38"/>
      <c r="K31" s="38"/>
      <c r="L31" s="38"/>
      <c r="M31" s="38"/>
      <c r="N31" s="38" t="s">
        <v>1</v>
      </c>
      <c r="O31" s="38"/>
      <c r="P31" s="3"/>
      <c r="Q31" s="7"/>
    </row>
    <row r="32" spans="1:17" x14ac:dyDescent="0.25">
      <c r="A32" s="75" t="s">
        <v>48</v>
      </c>
      <c r="B32" s="169" t="s">
        <v>21</v>
      </c>
      <c r="C32" s="170">
        <v>2750000</v>
      </c>
      <c r="D32" s="38"/>
      <c r="E32" s="50"/>
      <c r="F32" s="170">
        <v>2750000</v>
      </c>
      <c r="G32" s="208"/>
      <c r="H32" s="187"/>
      <c r="I32" s="171"/>
      <c r="J32" s="38"/>
      <c r="K32" s="38"/>
      <c r="L32" s="38"/>
      <c r="M32" s="38"/>
      <c r="N32" s="38" t="s">
        <v>1</v>
      </c>
      <c r="O32" s="38"/>
      <c r="P32" s="3"/>
      <c r="Q32" s="7"/>
    </row>
    <row r="33" spans="1:20" x14ac:dyDescent="0.25">
      <c r="A33" s="88" t="s">
        <v>43</v>
      </c>
      <c r="B33" s="89" t="s">
        <v>0</v>
      </c>
      <c r="C33" s="155">
        <f>C34+C39+C40+C41+C42+C47</f>
        <v>12300000</v>
      </c>
      <c r="D33" s="155">
        <f>D34+D39+D40+D42+D47</f>
        <v>0</v>
      </c>
      <c r="E33" s="155">
        <f>E34+E39+E40+E42+E47</f>
        <v>0</v>
      </c>
      <c r="F33" s="155">
        <f>F34+F39+F40+F41+F42+F47</f>
        <v>12300000</v>
      </c>
      <c r="G33" s="127"/>
      <c r="H33" s="145"/>
      <c r="I33" s="133"/>
      <c r="J33" s="38"/>
      <c r="K33" s="38"/>
      <c r="L33" s="38" t="s">
        <v>1</v>
      </c>
      <c r="M33" s="38" t="s">
        <v>1</v>
      </c>
      <c r="N33" s="38" t="s">
        <v>1</v>
      </c>
      <c r="O33" s="38"/>
      <c r="P33" s="3"/>
      <c r="Q33" s="7"/>
      <c r="R33" t="s">
        <v>1</v>
      </c>
      <c r="T33" t="s">
        <v>1</v>
      </c>
    </row>
    <row r="34" spans="1:20" x14ac:dyDescent="0.25">
      <c r="A34" s="94" t="s">
        <v>44</v>
      </c>
      <c r="B34" s="172" t="s">
        <v>125</v>
      </c>
      <c r="C34" s="22">
        <v>3899000</v>
      </c>
      <c r="D34" s="23"/>
      <c r="E34" s="22"/>
      <c r="F34" s="22">
        <v>3899000</v>
      </c>
      <c r="G34" s="180"/>
      <c r="H34" s="65"/>
      <c r="I34" s="132"/>
      <c r="J34" s="34"/>
      <c r="K34" s="38"/>
      <c r="L34" s="34" t="s">
        <v>1</v>
      </c>
      <c r="M34" s="34" t="s">
        <v>1</v>
      </c>
      <c r="N34" s="38"/>
      <c r="O34" s="47"/>
      <c r="P34" s="16"/>
      <c r="Q34" s="7"/>
      <c r="R34" t="s">
        <v>1</v>
      </c>
      <c r="S34" t="s">
        <v>1</v>
      </c>
    </row>
    <row r="35" spans="1:20" x14ac:dyDescent="0.25">
      <c r="A35" s="70">
        <v>9</v>
      </c>
      <c r="B35" s="167" t="s">
        <v>87</v>
      </c>
      <c r="C35" s="138"/>
      <c r="D35" s="139"/>
      <c r="E35" s="138"/>
      <c r="F35" s="138"/>
      <c r="G35" s="130" t="s">
        <v>76</v>
      </c>
      <c r="H35" s="137"/>
      <c r="I35" s="130"/>
      <c r="J35" s="34"/>
      <c r="K35" s="38"/>
      <c r="L35" s="34"/>
      <c r="M35" s="34"/>
      <c r="N35" s="38"/>
      <c r="O35" s="47"/>
      <c r="P35" s="16"/>
      <c r="Q35" s="7"/>
    </row>
    <row r="36" spans="1:20" x14ac:dyDescent="0.25">
      <c r="A36" s="39">
        <v>10</v>
      </c>
      <c r="B36" s="85" t="s">
        <v>124</v>
      </c>
      <c r="C36" s="123"/>
      <c r="D36" s="154"/>
      <c r="E36" s="123"/>
      <c r="F36" s="175"/>
      <c r="G36" s="152"/>
      <c r="H36" s="223"/>
      <c r="I36" s="136"/>
      <c r="J36" s="34"/>
      <c r="K36" s="38"/>
      <c r="L36" s="34" t="s">
        <v>1</v>
      </c>
      <c r="M36" s="34"/>
      <c r="N36" s="38"/>
      <c r="O36" s="47"/>
      <c r="P36" s="16"/>
      <c r="Q36" s="7"/>
    </row>
    <row r="37" spans="1:20" x14ac:dyDescent="0.25">
      <c r="A37" s="94">
        <v>11</v>
      </c>
      <c r="B37" s="165" t="s">
        <v>115</v>
      </c>
      <c r="C37" s="22"/>
      <c r="D37" s="23"/>
      <c r="E37" s="22"/>
      <c r="F37" s="189"/>
      <c r="G37" s="180"/>
      <c r="H37" s="65"/>
      <c r="I37" s="129"/>
      <c r="J37" s="34"/>
      <c r="K37" s="38"/>
      <c r="L37" s="34"/>
      <c r="M37" s="34"/>
      <c r="N37" s="38"/>
      <c r="O37" s="47"/>
      <c r="P37" s="16"/>
      <c r="Q37" s="7"/>
    </row>
    <row r="38" spans="1:20" x14ac:dyDescent="0.25">
      <c r="A38" s="70">
        <v>12</v>
      </c>
      <c r="B38" s="167" t="s">
        <v>114</v>
      </c>
      <c r="C38" s="138"/>
      <c r="D38" s="139"/>
      <c r="E38" s="138"/>
      <c r="F38" s="159"/>
      <c r="G38" s="149"/>
      <c r="H38" s="137"/>
      <c r="I38" s="130"/>
      <c r="J38" s="34"/>
      <c r="K38" s="38"/>
      <c r="L38" s="34"/>
      <c r="M38" s="34"/>
      <c r="N38" s="38"/>
      <c r="O38" s="47"/>
      <c r="P38" s="16"/>
      <c r="Q38" s="7"/>
    </row>
    <row r="39" spans="1:20" x14ac:dyDescent="0.25">
      <c r="A39" s="39">
        <v>13</v>
      </c>
      <c r="B39" s="168" t="s">
        <v>62</v>
      </c>
      <c r="C39" s="155">
        <v>7000000</v>
      </c>
      <c r="D39" s="154"/>
      <c r="E39" s="123"/>
      <c r="F39" s="190">
        <v>7000000</v>
      </c>
      <c r="G39" s="136" t="s">
        <v>75</v>
      </c>
      <c r="H39" s="145"/>
      <c r="I39" s="136"/>
      <c r="J39" s="34"/>
      <c r="K39" s="34"/>
      <c r="L39" s="34"/>
      <c r="M39" s="34"/>
      <c r="N39" s="38" t="s">
        <v>1</v>
      </c>
      <c r="O39" s="47"/>
      <c r="P39" s="16"/>
      <c r="Q39" s="7"/>
    </row>
    <row r="40" spans="1:20" x14ac:dyDescent="0.25">
      <c r="A40" s="39">
        <v>14</v>
      </c>
      <c r="B40" s="253" t="s">
        <v>131</v>
      </c>
      <c r="C40" s="254">
        <v>443000</v>
      </c>
      <c r="D40" s="255"/>
      <c r="E40" s="256"/>
      <c r="F40" s="257">
        <v>443000</v>
      </c>
      <c r="G40" s="127" t="s">
        <v>152</v>
      </c>
      <c r="H40" s="145"/>
      <c r="I40" s="136"/>
      <c r="J40" s="34"/>
      <c r="K40" s="34"/>
      <c r="L40" s="34"/>
      <c r="M40" s="34"/>
      <c r="N40" s="38"/>
      <c r="O40" s="47"/>
      <c r="P40" s="16"/>
      <c r="Q40" s="7"/>
    </row>
    <row r="41" spans="1:20" x14ac:dyDescent="0.25">
      <c r="A41" s="39"/>
      <c r="B41" s="253" t="s">
        <v>168</v>
      </c>
      <c r="C41" s="254">
        <v>157000</v>
      </c>
      <c r="D41" s="255"/>
      <c r="E41" s="256"/>
      <c r="F41" s="257">
        <v>157000</v>
      </c>
      <c r="G41" s="127"/>
      <c r="H41" s="145"/>
      <c r="I41" s="136"/>
      <c r="J41" s="34"/>
      <c r="K41" s="34"/>
      <c r="L41" s="34" t="s">
        <v>1</v>
      </c>
      <c r="M41" s="34"/>
      <c r="N41" s="38"/>
      <c r="O41" s="47"/>
      <c r="P41" s="16"/>
      <c r="Q41" s="7"/>
    </row>
    <row r="42" spans="1:20" x14ac:dyDescent="0.25">
      <c r="A42" s="90" t="s">
        <v>45</v>
      </c>
      <c r="B42" s="168" t="s">
        <v>8</v>
      </c>
      <c r="C42" s="21">
        <f>SUM(C43:C46)</f>
        <v>501000</v>
      </c>
      <c r="D42" s="154"/>
      <c r="E42" s="123"/>
      <c r="F42" s="118">
        <f>SUM(F43:F46)</f>
        <v>501000</v>
      </c>
      <c r="G42" s="127"/>
      <c r="H42" s="66"/>
      <c r="I42" s="136"/>
      <c r="J42" s="34"/>
      <c r="K42" s="34"/>
      <c r="L42" s="34" t="s">
        <v>1</v>
      </c>
      <c r="M42" s="59"/>
      <c r="N42" s="38"/>
      <c r="O42" s="47"/>
      <c r="P42" s="3" t="s">
        <v>1</v>
      </c>
      <c r="Q42" s="7"/>
      <c r="S42" t="s">
        <v>1</v>
      </c>
    </row>
    <row r="43" spans="1:20" x14ac:dyDescent="0.25">
      <c r="A43" s="103">
        <v>15</v>
      </c>
      <c r="B43" s="165" t="s">
        <v>126</v>
      </c>
      <c r="C43" s="22">
        <v>24000</v>
      </c>
      <c r="D43" s="23"/>
      <c r="E43" s="22"/>
      <c r="F43" s="189">
        <f>C43+D43</f>
        <v>24000</v>
      </c>
      <c r="G43" s="180" t="s">
        <v>68</v>
      </c>
      <c r="H43" s="65"/>
      <c r="I43" s="129"/>
      <c r="J43" s="34"/>
      <c r="K43" s="34"/>
      <c r="L43" s="34"/>
      <c r="M43" s="59" t="s">
        <v>1</v>
      </c>
      <c r="N43" s="38"/>
      <c r="O43" s="47"/>
      <c r="P43" s="3"/>
      <c r="Q43" s="7"/>
    </row>
    <row r="44" spans="1:20" x14ac:dyDescent="0.25">
      <c r="A44" s="264">
        <v>16</v>
      </c>
      <c r="B44" s="265" t="s">
        <v>69</v>
      </c>
      <c r="C44" s="232">
        <v>0</v>
      </c>
      <c r="D44" s="233"/>
      <c r="E44" s="232"/>
      <c r="F44" s="263">
        <v>0</v>
      </c>
      <c r="G44" s="149" t="s">
        <v>70</v>
      </c>
      <c r="H44" s="137"/>
      <c r="I44" s="130"/>
      <c r="J44" s="34"/>
      <c r="K44" s="34"/>
      <c r="L44" s="34"/>
      <c r="M44" s="59" t="s">
        <v>1</v>
      </c>
      <c r="N44" s="38" t="s">
        <v>1</v>
      </c>
      <c r="O44" s="47"/>
      <c r="P44" s="3"/>
      <c r="Q44" s="7"/>
    </row>
    <row r="45" spans="1:20" x14ac:dyDescent="0.25">
      <c r="A45" s="103">
        <v>17</v>
      </c>
      <c r="B45" s="165" t="s">
        <v>127</v>
      </c>
      <c r="C45" s="22">
        <v>177000</v>
      </c>
      <c r="D45" s="23"/>
      <c r="E45" s="22"/>
      <c r="F45" s="189">
        <v>177000</v>
      </c>
      <c r="G45" s="180" t="s">
        <v>71</v>
      </c>
      <c r="H45" s="65"/>
      <c r="I45" s="129"/>
      <c r="J45" s="34"/>
      <c r="K45" s="34"/>
      <c r="L45" s="34" t="s">
        <v>1</v>
      </c>
      <c r="M45" s="59" t="s">
        <v>1</v>
      </c>
      <c r="N45" s="38"/>
      <c r="O45" s="47"/>
      <c r="P45" s="3"/>
      <c r="Q45" s="7"/>
    </row>
    <row r="46" spans="1:20" x14ac:dyDescent="0.25">
      <c r="A46" s="104">
        <v>18</v>
      </c>
      <c r="B46" s="167" t="s">
        <v>128</v>
      </c>
      <c r="C46" s="138">
        <v>300000</v>
      </c>
      <c r="D46" s="139"/>
      <c r="E46" s="138"/>
      <c r="F46" s="159">
        <f>C46+D46</f>
        <v>300000</v>
      </c>
      <c r="G46" s="149" t="s">
        <v>71</v>
      </c>
      <c r="H46" s="137"/>
      <c r="I46" s="130"/>
      <c r="J46" s="34"/>
      <c r="K46" s="34"/>
      <c r="L46" s="34" t="s">
        <v>1</v>
      </c>
      <c r="M46" s="59"/>
      <c r="N46" s="38"/>
      <c r="O46" s="47"/>
      <c r="P46" s="3" t="s">
        <v>1</v>
      </c>
      <c r="Q46" s="7"/>
    </row>
    <row r="47" spans="1:20" x14ac:dyDescent="0.25">
      <c r="A47" s="90">
        <v>111</v>
      </c>
      <c r="B47" s="173" t="s">
        <v>49</v>
      </c>
      <c r="C47" s="155">
        <f>C48</f>
        <v>300000</v>
      </c>
      <c r="D47" s="154"/>
      <c r="E47" s="123"/>
      <c r="F47" s="191">
        <f>F48</f>
        <v>300000</v>
      </c>
      <c r="G47" s="127"/>
      <c r="H47" s="145"/>
      <c r="I47" s="152"/>
      <c r="J47" s="34"/>
      <c r="K47" s="34"/>
      <c r="L47" s="34"/>
      <c r="M47" s="59"/>
      <c r="N47" s="38"/>
      <c r="O47" s="47"/>
      <c r="P47" s="3"/>
      <c r="Q47" s="7"/>
    </row>
    <row r="48" spans="1:20" x14ac:dyDescent="0.25">
      <c r="A48" s="90" t="s">
        <v>50</v>
      </c>
      <c r="B48" s="174" t="s">
        <v>51</v>
      </c>
      <c r="C48" s="154">
        <v>300000</v>
      </c>
      <c r="D48" s="175"/>
      <c r="E48" s="123"/>
      <c r="F48" s="192">
        <v>300000</v>
      </c>
      <c r="G48" s="152"/>
      <c r="H48" s="119"/>
      <c r="I48" s="152"/>
      <c r="J48" s="34"/>
      <c r="K48" s="34"/>
      <c r="L48" s="34"/>
      <c r="M48" s="59"/>
      <c r="N48" s="38" t="s">
        <v>1</v>
      </c>
      <c r="O48" s="47" t="s">
        <v>1</v>
      </c>
      <c r="P48" s="3"/>
      <c r="Q48" s="7"/>
    </row>
    <row r="49" spans="1:22" x14ac:dyDescent="0.25">
      <c r="A49" s="91" t="s">
        <v>60</v>
      </c>
      <c r="B49" s="176" t="s">
        <v>61</v>
      </c>
      <c r="C49" s="27">
        <f>C50</f>
        <v>1118000</v>
      </c>
      <c r="D49" s="28"/>
      <c r="E49" s="27"/>
      <c r="F49" s="28">
        <f>F50</f>
        <v>1118000</v>
      </c>
      <c r="G49" s="206"/>
      <c r="H49" s="68"/>
      <c r="I49" s="130"/>
      <c r="J49" s="34"/>
      <c r="K49" s="34"/>
      <c r="L49" s="34" t="s">
        <v>1</v>
      </c>
      <c r="M49" s="59" t="s">
        <v>1</v>
      </c>
      <c r="N49" s="38" t="s">
        <v>1</v>
      </c>
      <c r="O49" s="47" t="s">
        <v>1</v>
      </c>
      <c r="P49" s="3"/>
      <c r="Q49" s="7"/>
    </row>
    <row r="50" spans="1:22" x14ac:dyDescent="0.25">
      <c r="A50" s="90" t="s">
        <v>46</v>
      </c>
      <c r="B50" s="177" t="s">
        <v>47</v>
      </c>
      <c r="C50" s="27">
        <f>SUM(C52:C58)</f>
        <v>1118000</v>
      </c>
      <c r="D50" s="20"/>
      <c r="E50" s="27"/>
      <c r="F50" s="28">
        <f>SUM(F52:F58)</f>
        <v>1118000</v>
      </c>
      <c r="G50" s="206"/>
      <c r="H50" s="68"/>
      <c r="I50" s="133"/>
      <c r="J50" s="38"/>
      <c r="K50" s="34"/>
      <c r="L50" s="38"/>
      <c r="M50" s="38"/>
      <c r="N50" s="38" t="s">
        <v>1</v>
      </c>
      <c r="O50" s="38"/>
      <c r="P50" s="16"/>
      <c r="Q50" s="7" t="s">
        <v>1</v>
      </c>
      <c r="R50" t="s">
        <v>1</v>
      </c>
    </row>
    <row r="51" spans="1:22" x14ac:dyDescent="0.25">
      <c r="A51" s="39"/>
      <c r="B51" s="121" t="s">
        <v>24</v>
      </c>
      <c r="C51" s="123"/>
      <c r="D51" s="154"/>
      <c r="E51" s="123"/>
      <c r="F51" s="154"/>
      <c r="G51" s="149"/>
      <c r="H51" s="137"/>
      <c r="I51" s="130"/>
      <c r="J51" s="59"/>
      <c r="K51" s="38"/>
      <c r="L51" s="34"/>
      <c r="M51" s="59"/>
      <c r="N51" s="38" t="s">
        <v>1</v>
      </c>
      <c r="O51" s="47"/>
      <c r="P51" s="3"/>
      <c r="Q51" s="7"/>
      <c r="R51" t="s">
        <v>1</v>
      </c>
      <c r="U51" t="s">
        <v>1</v>
      </c>
    </row>
    <row r="52" spans="1:22" x14ac:dyDescent="0.25">
      <c r="A52" s="39">
        <v>19</v>
      </c>
      <c r="B52" s="121" t="s">
        <v>84</v>
      </c>
      <c r="C52" s="123">
        <v>100000</v>
      </c>
      <c r="D52" s="154"/>
      <c r="E52" s="138"/>
      <c r="F52" s="157">
        <f>C52+D52</f>
        <v>100000</v>
      </c>
      <c r="G52" s="149"/>
      <c r="H52" s="74"/>
      <c r="I52" s="130"/>
      <c r="J52" s="59"/>
      <c r="K52" s="34"/>
      <c r="L52" s="34"/>
      <c r="M52" s="59" t="s">
        <v>1</v>
      </c>
      <c r="N52" s="38" t="s">
        <v>1</v>
      </c>
      <c r="O52" s="47"/>
      <c r="P52" s="3"/>
      <c r="Q52" s="7"/>
    </row>
    <row r="53" spans="1:22" x14ac:dyDescent="0.25">
      <c r="A53" s="39">
        <v>20</v>
      </c>
      <c r="B53" s="121" t="s">
        <v>129</v>
      </c>
      <c r="C53" s="123">
        <v>100000</v>
      </c>
      <c r="D53" s="154"/>
      <c r="E53" s="138"/>
      <c r="F53" s="157">
        <v>100000</v>
      </c>
      <c r="G53" s="149"/>
      <c r="H53" s="74"/>
      <c r="I53" s="130"/>
      <c r="J53" s="59"/>
      <c r="K53" s="34"/>
      <c r="L53" s="34"/>
      <c r="M53" s="59"/>
      <c r="N53" s="38"/>
      <c r="O53" s="47"/>
      <c r="P53" s="3"/>
      <c r="Q53" s="7"/>
    </row>
    <row r="54" spans="1:22" x14ac:dyDescent="0.25">
      <c r="A54" s="39">
        <v>21</v>
      </c>
      <c r="B54" s="121" t="s">
        <v>119</v>
      </c>
      <c r="C54" s="123">
        <v>100000</v>
      </c>
      <c r="D54" s="154"/>
      <c r="E54" s="138"/>
      <c r="F54" s="157">
        <v>100000</v>
      </c>
      <c r="G54" s="149"/>
      <c r="H54" s="74"/>
      <c r="I54" s="130"/>
      <c r="J54" s="59"/>
      <c r="K54" s="34"/>
      <c r="L54" s="34"/>
      <c r="M54" s="59"/>
      <c r="N54" s="38"/>
      <c r="O54" s="47"/>
      <c r="P54" s="3"/>
      <c r="Q54" s="7"/>
    </row>
    <row r="55" spans="1:22" x14ac:dyDescent="0.25">
      <c r="A55" s="39">
        <v>22</v>
      </c>
      <c r="B55" s="121" t="s">
        <v>83</v>
      </c>
      <c r="C55" s="123">
        <v>32000</v>
      </c>
      <c r="D55" s="154"/>
      <c r="E55" s="138"/>
      <c r="F55" s="157">
        <v>32000</v>
      </c>
      <c r="G55" s="149"/>
      <c r="H55" s="74"/>
      <c r="I55" s="130"/>
      <c r="J55" s="59"/>
      <c r="K55" s="34"/>
      <c r="L55" s="34"/>
      <c r="M55" s="59"/>
      <c r="N55" s="38"/>
      <c r="O55" s="47"/>
      <c r="P55" s="3"/>
      <c r="Q55" s="7"/>
    </row>
    <row r="56" spans="1:22" ht="23.25" x14ac:dyDescent="0.25">
      <c r="A56" s="39">
        <v>23</v>
      </c>
      <c r="B56" s="121" t="s">
        <v>23</v>
      </c>
      <c r="C56" s="123">
        <v>265000</v>
      </c>
      <c r="D56" s="154"/>
      <c r="E56" s="138"/>
      <c r="F56" s="157">
        <v>265000</v>
      </c>
      <c r="G56" s="149"/>
      <c r="H56" s="74"/>
      <c r="I56" s="136"/>
      <c r="J56" s="34"/>
      <c r="K56" s="34"/>
      <c r="L56" s="34"/>
      <c r="M56" s="59"/>
      <c r="N56" s="38"/>
      <c r="O56" s="47"/>
      <c r="P56" s="3"/>
      <c r="Q56" s="7"/>
      <c r="R56" t="s">
        <v>1</v>
      </c>
    </row>
    <row r="57" spans="1:22" ht="34.5" x14ac:dyDescent="0.25">
      <c r="A57" s="39">
        <v>24</v>
      </c>
      <c r="B57" s="121" t="s">
        <v>25</v>
      </c>
      <c r="C57" s="123">
        <v>115000</v>
      </c>
      <c r="D57" s="154"/>
      <c r="E57" s="123"/>
      <c r="F57" s="192">
        <v>115000</v>
      </c>
      <c r="G57" s="152"/>
      <c r="H57" s="119"/>
      <c r="I57" s="136"/>
      <c r="J57" s="34"/>
      <c r="K57" s="34"/>
      <c r="L57" s="34"/>
      <c r="M57" s="59" t="s">
        <v>1</v>
      </c>
      <c r="N57" s="38" t="s">
        <v>1</v>
      </c>
      <c r="O57" s="47"/>
      <c r="R57" t="s">
        <v>1</v>
      </c>
    </row>
    <row r="58" spans="1:22" ht="34.5" x14ac:dyDescent="0.25">
      <c r="A58" s="39">
        <v>25</v>
      </c>
      <c r="B58" s="121" t="s">
        <v>26</v>
      </c>
      <c r="C58" s="123">
        <v>406000</v>
      </c>
      <c r="D58" s="154"/>
      <c r="E58" s="138"/>
      <c r="F58" s="157">
        <f>C58+D58</f>
        <v>406000</v>
      </c>
      <c r="G58" s="149"/>
      <c r="H58" s="74"/>
      <c r="I58" s="136"/>
      <c r="J58" s="34"/>
      <c r="K58" s="34"/>
      <c r="L58" s="34"/>
      <c r="M58" s="59" t="s">
        <v>1</v>
      </c>
      <c r="N58" s="38" t="s">
        <v>1</v>
      </c>
      <c r="O58" s="47"/>
      <c r="P58" s="3"/>
      <c r="Q58" s="7" t="s">
        <v>1</v>
      </c>
    </row>
    <row r="59" spans="1:22" x14ac:dyDescent="0.25">
      <c r="A59" s="70"/>
      <c r="B59" s="92" t="s">
        <v>11</v>
      </c>
      <c r="C59" s="27">
        <f>SUM(C60:C68)+SUM(C73:C107)+SUM(C109:C119)</f>
        <v>10124000</v>
      </c>
      <c r="D59" s="27">
        <f>SUM(D60:D68)+SUM(D73:D107)+SUM(D109:D119)</f>
        <v>12070000</v>
      </c>
      <c r="E59" s="27">
        <f>SUM(E60:E68)+SUM(E73:E107)+SUM(E109:E119)</f>
        <v>4186000</v>
      </c>
      <c r="F59" s="27">
        <f>SUM(F60:F68)+SUM(F73:F107)+SUM(F109:F119)</f>
        <v>26380000</v>
      </c>
      <c r="G59" s="209"/>
      <c r="H59" s="188"/>
      <c r="I59" s="134"/>
      <c r="J59" s="38"/>
      <c r="K59" s="34"/>
      <c r="L59" s="38"/>
      <c r="M59" s="38"/>
      <c r="N59" s="38" t="s">
        <v>1</v>
      </c>
      <c r="O59" s="38"/>
      <c r="P59" s="5"/>
    </row>
    <row r="60" spans="1:22" ht="20.25" x14ac:dyDescent="0.25">
      <c r="A60" s="39">
        <v>26</v>
      </c>
      <c r="B60" s="93" t="s">
        <v>12</v>
      </c>
      <c r="C60" s="123">
        <v>1500000</v>
      </c>
      <c r="D60" s="154"/>
      <c r="E60" s="22"/>
      <c r="F60" s="23">
        <v>1500000</v>
      </c>
      <c r="G60" s="210" t="s">
        <v>148</v>
      </c>
      <c r="H60" s="120"/>
      <c r="I60" s="178" t="s">
        <v>100</v>
      </c>
      <c r="J60" s="34"/>
      <c r="K60" s="38"/>
      <c r="L60" s="34"/>
      <c r="M60" s="34"/>
      <c r="N60" s="38"/>
      <c r="O60" s="47"/>
      <c r="P60" s="6"/>
      <c r="R60" t="s">
        <v>1</v>
      </c>
      <c r="S60" t="s">
        <v>1</v>
      </c>
    </row>
    <row r="61" spans="1:22" ht="20.25" x14ac:dyDescent="0.25">
      <c r="A61" s="39">
        <v>27</v>
      </c>
      <c r="B61" s="93" t="s">
        <v>13</v>
      </c>
      <c r="C61" s="123">
        <v>1000000</v>
      </c>
      <c r="D61" s="154"/>
      <c r="E61" s="123"/>
      <c r="F61" s="154">
        <v>1000000</v>
      </c>
      <c r="G61" s="210" t="s">
        <v>149</v>
      </c>
      <c r="H61" s="137"/>
      <c r="I61" s="178" t="s">
        <v>99</v>
      </c>
      <c r="J61" s="34"/>
      <c r="K61" s="34"/>
      <c r="L61" s="34"/>
      <c r="M61" s="34"/>
      <c r="N61" s="38" t="s">
        <v>1</v>
      </c>
      <c r="O61" s="47"/>
      <c r="P61" s="5"/>
      <c r="U61" t="s">
        <v>1</v>
      </c>
    </row>
    <row r="62" spans="1:22" ht="20.25" x14ac:dyDescent="0.25">
      <c r="A62" s="70">
        <v>28</v>
      </c>
      <c r="B62" s="96" t="s">
        <v>130</v>
      </c>
      <c r="C62" s="138">
        <v>200000</v>
      </c>
      <c r="D62" s="139"/>
      <c r="E62" s="24"/>
      <c r="F62" s="34">
        <v>200000</v>
      </c>
      <c r="G62" s="210" t="s">
        <v>150</v>
      </c>
      <c r="H62" s="120"/>
      <c r="I62" s="178" t="s">
        <v>98</v>
      </c>
      <c r="J62" s="34"/>
      <c r="K62" s="34" t="s">
        <v>1</v>
      </c>
      <c r="L62" s="34" t="s">
        <v>1</v>
      </c>
      <c r="M62" s="34"/>
      <c r="N62" s="38"/>
      <c r="O62" s="61"/>
    </row>
    <row r="63" spans="1:22" ht="20.25" x14ac:dyDescent="0.25">
      <c r="A63" s="70">
        <v>29</v>
      </c>
      <c r="B63" s="95" t="s">
        <v>14</v>
      </c>
      <c r="C63" s="197">
        <v>30000</v>
      </c>
      <c r="D63" s="196"/>
      <c r="E63" s="197"/>
      <c r="F63" s="65">
        <v>30000</v>
      </c>
      <c r="G63" s="211" t="s">
        <v>151</v>
      </c>
      <c r="H63" s="120"/>
      <c r="I63" s="178"/>
      <c r="J63" s="34"/>
      <c r="K63" s="34"/>
      <c r="L63" s="34" t="s">
        <v>1</v>
      </c>
      <c r="M63" s="34"/>
      <c r="N63" s="38"/>
      <c r="O63" s="61"/>
    </row>
    <row r="64" spans="1:22" ht="20.25" x14ac:dyDescent="0.25">
      <c r="A64" s="39">
        <v>30</v>
      </c>
      <c r="B64" s="95" t="s">
        <v>15</v>
      </c>
      <c r="C64" s="123">
        <v>1000000</v>
      </c>
      <c r="D64" s="154"/>
      <c r="E64" s="22"/>
      <c r="F64" s="23">
        <v>1000000</v>
      </c>
      <c r="G64" s="210" t="s">
        <v>147</v>
      </c>
      <c r="H64" s="65"/>
      <c r="I64" s="179" t="s">
        <v>97</v>
      </c>
      <c r="J64" s="34"/>
      <c r="K64" s="34"/>
      <c r="L64" s="34"/>
      <c r="M64" s="34" t="s">
        <v>1</v>
      </c>
      <c r="N64" s="38"/>
      <c r="O64" s="47" t="s">
        <v>1</v>
      </c>
      <c r="P64" t="s">
        <v>1</v>
      </c>
      <c r="V64" t="s">
        <v>1</v>
      </c>
    </row>
    <row r="65" spans="1:17" x14ac:dyDescent="0.25">
      <c r="A65" s="94">
        <v>31</v>
      </c>
      <c r="B65" s="97" t="s">
        <v>110</v>
      </c>
      <c r="C65" s="22">
        <v>1763000</v>
      </c>
      <c r="D65" s="23"/>
      <c r="E65" s="22"/>
      <c r="F65" s="23">
        <v>1763000</v>
      </c>
      <c r="G65" s="212" t="s">
        <v>138</v>
      </c>
      <c r="H65" s="65"/>
      <c r="I65" s="180" t="s">
        <v>104</v>
      </c>
      <c r="J65" s="34"/>
      <c r="K65" s="34"/>
      <c r="L65" s="34"/>
      <c r="M65" s="34"/>
      <c r="N65" s="38"/>
      <c r="O65" s="47"/>
    </row>
    <row r="66" spans="1:17" x14ac:dyDescent="0.25">
      <c r="A66" s="70"/>
      <c r="B66" s="98"/>
      <c r="C66" s="138"/>
      <c r="D66" s="139"/>
      <c r="E66" s="138"/>
      <c r="F66" s="139"/>
      <c r="G66" s="213" t="s">
        <v>139</v>
      </c>
      <c r="H66" s="137"/>
      <c r="I66" s="149" t="s">
        <v>103</v>
      </c>
      <c r="J66" s="34"/>
      <c r="K66" s="34"/>
      <c r="L66" s="34"/>
      <c r="M66" s="34" t="s">
        <v>1</v>
      </c>
      <c r="N66" s="38" t="s">
        <v>1</v>
      </c>
      <c r="O66" s="47"/>
    </row>
    <row r="67" spans="1:17" x14ac:dyDescent="0.25">
      <c r="A67" s="39">
        <v>32</v>
      </c>
      <c r="B67" s="109" t="s">
        <v>17</v>
      </c>
      <c r="C67" s="123">
        <v>0</v>
      </c>
      <c r="D67" s="154"/>
      <c r="E67" s="123">
        <v>4186000</v>
      </c>
      <c r="F67" s="23">
        <v>4186000</v>
      </c>
      <c r="G67" s="214" t="s">
        <v>72</v>
      </c>
      <c r="H67" s="65"/>
      <c r="I67" s="152" t="s">
        <v>72</v>
      </c>
      <c r="J67" s="34"/>
      <c r="K67" s="34"/>
      <c r="L67" s="34"/>
      <c r="M67" s="34" t="s">
        <v>1</v>
      </c>
      <c r="N67" s="38"/>
      <c r="O67" s="47"/>
      <c r="P67" t="s">
        <v>1</v>
      </c>
    </row>
    <row r="68" spans="1:17" ht="23.25" x14ac:dyDescent="0.25">
      <c r="A68" s="94">
        <v>33</v>
      </c>
      <c r="B68" s="161" t="s">
        <v>16</v>
      </c>
      <c r="C68" s="22">
        <v>0</v>
      </c>
      <c r="D68" s="23">
        <v>12070000</v>
      </c>
      <c r="E68" s="22"/>
      <c r="F68" s="189">
        <v>12070000</v>
      </c>
      <c r="G68" s="212" t="s">
        <v>140</v>
      </c>
      <c r="H68" s="65"/>
      <c r="I68" s="180" t="s">
        <v>96</v>
      </c>
      <c r="J68" s="34"/>
      <c r="K68" s="34"/>
      <c r="L68" s="34"/>
      <c r="M68" s="34" t="s">
        <v>1</v>
      </c>
      <c r="N68" s="38" t="s">
        <v>1</v>
      </c>
      <c r="O68" s="47"/>
    </row>
    <row r="69" spans="1:17" x14ac:dyDescent="0.25">
      <c r="A69" s="70"/>
      <c r="B69" s="162"/>
      <c r="C69" s="138"/>
      <c r="D69" s="139"/>
      <c r="E69" s="138"/>
      <c r="F69" s="159"/>
      <c r="G69" s="213" t="s">
        <v>81</v>
      </c>
      <c r="H69" s="137"/>
      <c r="I69" s="149" t="s">
        <v>81</v>
      </c>
      <c r="J69" s="34"/>
      <c r="K69" s="34"/>
      <c r="L69" s="34" t="s">
        <v>1</v>
      </c>
      <c r="M69" s="34"/>
      <c r="N69" s="38"/>
      <c r="O69" s="47"/>
    </row>
    <row r="70" spans="1:17" x14ac:dyDescent="0.25">
      <c r="A70" s="140"/>
      <c r="B70" s="108"/>
      <c r="C70" s="34"/>
      <c r="D70" s="34"/>
      <c r="E70" s="34"/>
      <c r="F70" s="34"/>
      <c r="G70" s="141"/>
      <c r="H70" s="34"/>
      <c r="I70" s="141"/>
      <c r="J70" s="34"/>
      <c r="K70" s="34"/>
      <c r="L70" s="34"/>
      <c r="M70" s="34"/>
      <c r="N70" s="38"/>
      <c r="O70" s="47"/>
    </row>
    <row r="71" spans="1:17" x14ac:dyDescent="0.25">
      <c r="A71" s="140"/>
      <c r="B71" s="108"/>
      <c r="C71" s="34"/>
      <c r="D71" s="34"/>
      <c r="E71" s="34"/>
      <c r="F71" s="34"/>
      <c r="G71" s="141"/>
      <c r="H71" s="34"/>
      <c r="I71" s="141"/>
      <c r="J71" s="34"/>
      <c r="K71" s="34"/>
      <c r="L71" s="34"/>
      <c r="M71" s="34"/>
      <c r="N71" s="38"/>
      <c r="O71" s="47"/>
    </row>
    <row r="72" spans="1:17" x14ac:dyDescent="0.25">
      <c r="A72" s="106">
        <v>34</v>
      </c>
      <c r="B72" s="71" t="s">
        <v>55</v>
      </c>
      <c r="C72" s="23"/>
      <c r="D72" s="22"/>
      <c r="E72" s="23"/>
      <c r="F72" s="189"/>
      <c r="G72" s="212" t="s">
        <v>64</v>
      </c>
      <c r="H72" s="65"/>
      <c r="I72" s="129" t="s">
        <v>64</v>
      </c>
      <c r="J72" s="34"/>
      <c r="K72" s="34"/>
      <c r="L72" s="34"/>
      <c r="M72" s="34"/>
      <c r="N72" s="38" t="s">
        <v>1</v>
      </c>
      <c r="O72" s="47"/>
    </row>
    <row r="73" spans="1:17" x14ac:dyDescent="0.25">
      <c r="A73" s="105"/>
      <c r="B73" s="76" t="s">
        <v>54</v>
      </c>
      <c r="C73" s="34">
        <v>1360000</v>
      </c>
      <c r="D73" s="24"/>
      <c r="E73" s="34"/>
      <c r="F73" s="158">
        <v>1360000</v>
      </c>
      <c r="G73" s="215" t="s">
        <v>95</v>
      </c>
      <c r="H73" s="120"/>
      <c r="I73" s="131" t="s">
        <v>95</v>
      </c>
      <c r="J73" s="34"/>
      <c r="K73" s="34"/>
      <c r="L73" s="34"/>
      <c r="M73" s="34"/>
      <c r="N73" s="38"/>
      <c r="O73" s="47" t="s">
        <v>1</v>
      </c>
    </row>
    <row r="74" spans="1:17" x14ac:dyDescent="0.25">
      <c r="A74" s="107"/>
      <c r="B74" s="73"/>
      <c r="C74" s="139"/>
      <c r="D74" s="138"/>
      <c r="E74" s="139"/>
      <c r="F74" s="159"/>
      <c r="G74" s="149"/>
      <c r="H74" s="137"/>
      <c r="I74" s="130" t="s">
        <v>78</v>
      </c>
      <c r="J74" s="34"/>
      <c r="K74" s="34"/>
      <c r="L74" s="34"/>
      <c r="M74" s="34"/>
      <c r="N74" s="38"/>
      <c r="O74" s="47"/>
    </row>
    <row r="75" spans="1:17" x14ac:dyDescent="0.25">
      <c r="A75" s="106">
        <v>35</v>
      </c>
      <c r="B75" s="235" t="s">
        <v>55</v>
      </c>
      <c r="C75" s="228"/>
      <c r="D75" s="229"/>
      <c r="E75" s="228"/>
      <c r="F75" s="229"/>
      <c r="G75" s="212" t="s">
        <v>65</v>
      </c>
      <c r="H75" s="65"/>
      <c r="I75" s="129" t="s">
        <v>65</v>
      </c>
      <c r="J75" s="34"/>
      <c r="K75" s="34"/>
      <c r="L75" s="34" t="s">
        <v>1</v>
      </c>
      <c r="M75" s="34" t="s">
        <v>1</v>
      </c>
      <c r="N75" s="38"/>
      <c r="O75" s="47"/>
    </row>
    <row r="76" spans="1:17" x14ac:dyDescent="0.25">
      <c r="A76" s="105"/>
      <c r="B76" s="236" t="s">
        <v>56</v>
      </c>
      <c r="C76" s="237">
        <v>330000</v>
      </c>
      <c r="D76" s="238"/>
      <c r="E76" s="237"/>
      <c r="F76" s="238">
        <v>330000</v>
      </c>
      <c r="G76" s="215" t="s">
        <v>94</v>
      </c>
      <c r="H76" s="120"/>
      <c r="I76" s="131" t="s">
        <v>94</v>
      </c>
      <c r="J76" s="34"/>
      <c r="K76" s="34"/>
      <c r="L76" s="34"/>
      <c r="M76" s="34"/>
      <c r="N76" s="38"/>
      <c r="O76" s="47"/>
    </row>
    <row r="77" spans="1:17" x14ac:dyDescent="0.25">
      <c r="A77" s="107"/>
      <c r="B77" s="239"/>
      <c r="C77" s="232"/>
      <c r="D77" s="233"/>
      <c r="E77" s="232"/>
      <c r="F77" s="233"/>
      <c r="G77" s="213" t="s">
        <v>80</v>
      </c>
      <c r="H77" s="137"/>
      <c r="I77" s="130" t="s">
        <v>80</v>
      </c>
      <c r="J77" s="34"/>
      <c r="K77" s="34"/>
      <c r="L77" s="34"/>
      <c r="M77" s="34"/>
      <c r="N77" s="38"/>
      <c r="O77" s="47" t="s">
        <v>1</v>
      </c>
    </row>
    <row r="78" spans="1:17" x14ac:dyDescent="0.25">
      <c r="A78" s="94">
        <v>36</v>
      </c>
      <c r="B78" s="240" t="s">
        <v>55</v>
      </c>
      <c r="C78" s="228"/>
      <c r="D78" s="229"/>
      <c r="E78" s="228"/>
      <c r="F78" s="229"/>
      <c r="G78" s="180"/>
      <c r="H78" s="65"/>
      <c r="I78" s="129" t="s">
        <v>107</v>
      </c>
      <c r="J78" s="34"/>
      <c r="K78" s="34" t="s">
        <v>1</v>
      </c>
      <c r="L78" s="34"/>
      <c r="M78" s="34"/>
      <c r="N78" s="38" t="s">
        <v>1</v>
      </c>
      <c r="O78" s="47"/>
    </row>
    <row r="79" spans="1:17" x14ac:dyDescent="0.25">
      <c r="A79" s="70"/>
      <c r="B79" s="241" t="s">
        <v>29</v>
      </c>
      <c r="C79" s="232">
        <v>0</v>
      </c>
      <c r="D79" s="233"/>
      <c r="E79" s="232"/>
      <c r="F79" s="233">
        <v>0</v>
      </c>
      <c r="G79" s="149"/>
      <c r="H79" s="137"/>
      <c r="I79" s="130"/>
      <c r="J79" s="34"/>
      <c r="K79" s="34" t="s">
        <v>1</v>
      </c>
      <c r="L79" s="34"/>
      <c r="M79" s="34"/>
      <c r="N79" s="38"/>
      <c r="O79" s="47"/>
      <c r="Q79" t="s">
        <v>1</v>
      </c>
    </row>
    <row r="80" spans="1:17" x14ac:dyDescent="0.25">
      <c r="A80" s="94">
        <v>37</v>
      </c>
      <c r="B80" s="201" t="s">
        <v>30</v>
      </c>
      <c r="C80" s="156"/>
      <c r="D80" s="115"/>
      <c r="E80" s="26"/>
      <c r="F80" s="156"/>
      <c r="G80" s="180" t="s">
        <v>66</v>
      </c>
      <c r="H80" s="156"/>
      <c r="I80" s="129"/>
      <c r="J80" s="34"/>
      <c r="K80" s="34"/>
      <c r="L80" s="34"/>
      <c r="M80" s="34" t="s">
        <v>1</v>
      </c>
      <c r="N80" s="38"/>
      <c r="O80" s="47"/>
    </row>
    <row r="81" spans="1:15" x14ac:dyDescent="0.25">
      <c r="A81" s="70"/>
      <c r="B81" s="202" t="s">
        <v>92</v>
      </c>
      <c r="C81" s="157">
        <v>100000</v>
      </c>
      <c r="D81" s="116"/>
      <c r="E81" s="27"/>
      <c r="F81" s="157">
        <v>100000</v>
      </c>
      <c r="G81" s="149"/>
      <c r="H81" s="157"/>
      <c r="I81" s="130"/>
      <c r="J81" s="34"/>
      <c r="K81" s="34"/>
      <c r="L81" s="34"/>
      <c r="M81" s="34"/>
      <c r="N81" s="38" t="s">
        <v>1</v>
      </c>
      <c r="O81" s="47"/>
    </row>
    <row r="82" spans="1:15" x14ac:dyDescent="0.25">
      <c r="A82" s="94">
        <v>38</v>
      </c>
      <c r="B82" s="201" t="s">
        <v>30</v>
      </c>
      <c r="C82" s="37"/>
      <c r="D82" s="115"/>
      <c r="E82" s="26"/>
      <c r="F82" s="115"/>
      <c r="G82" s="180" t="s">
        <v>66</v>
      </c>
      <c r="H82" s="69"/>
      <c r="I82" s="129" t="s">
        <v>66</v>
      </c>
      <c r="J82" s="34"/>
      <c r="K82" s="34"/>
      <c r="L82" s="34"/>
      <c r="M82" s="34" t="s">
        <v>1</v>
      </c>
      <c r="N82" s="38"/>
      <c r="O82" s="47"/>
    </row>
    <row r="83" spans="1:15" x14ac:dyDescent="0.25">
      <c r="A83" s="70"/>
      <c r="B83" s="202" t="s">
        <v>29</v>
      </c>
      <c r="C83" s="157">
        <v>150000</v>
      </c>
      <c r="D83" s="116"/>
      <c r="E83" s="27"/>
      <c r="F83" s="193">
        <f>C83+D83</f>
        <v>150000</v>
      </c>
      <c r="G83" s="149"/>
      <c r="H83" s="74"/>
      <c r="I83" s="130"/>
      <c r="J83" s="34"/>
      <c r="K83" s="34"/>
      <c r="L83" s="34" t="s">
        <v>1</v>
      </c>
      <c r="M83" s="34"/>
      <c r="N83" s="38"/>
      <c r="O83" s="47"/>
    </row>
    <row r="84" spans="1:15" x14ac:dyDescent="0.25">
      <c r="A84" s="94">
        <v>39</v>
      </c>
      <c r="B84" s="82" t="s">
        <v>30</v>
      </c>
      <c r="C84" s="50"/>
      <c r="D84" s="38"/>
      <c r="E84" s="50"/>
      <c r="F84" s="117"/>
      <c r="G84" s="180" t="s">
        <v>66</v>
      </c>
      <c r="H84" s="84"/>
      <c r="I84" s="131"/>
      <c r="J84" s="34"/>
      <c r="K84" s="34"/>
      <c r="L84" s="34"/>
      <c r="M84" s="34" t="s">
        <v>1</v>
      </c>
      <c r="N84" s="38"/>
      <c r="O84" s="47"/>
    </row>
    <row r="85" spans="1:15" ht="23.25" x14ac:dyDescent="0.25">
      <c r="A85" s="70"/>
      <c r="B85" s="82" t="s">
        <v>113</v>
      </c>
      <c r="C85" s="182">
        <v>250000</v>
      </c>
      <c r="D85" s="38"/>
      <c r="E85" s="50"/>
      <c r="F85" s="193">
        <f>C85+D85</f>
        <v>250000</v>
      </c>
      <c r="G85" s="205"/>
      <c r="H85" s="77"/>
      <c r="I85" s="131" t="s">
        <v>66</v>
      </c>
      <c r="J85" s="34"/>
      <c r="K85" s="34"/>
      <c r="L85" s="34"/>
      <c r="M85" s="34"/>
      <c r="N85" s="38"/>
      <c r="O85" s="47"/>
    </row>
    <row r="86" spans="1:15" x14ac:dyDescent="0.25">
      <c r="A86" s="106">
        <v>40</v>
      </c>
      <c r="B86" s="71" t="s">
        <v>55</v>
      </c>
      <c r="C86" s="156"/>
      <c r="D86" s="26"/>
      <c r="E86" s="37"/>
      <c r="F86" s="194"/>
      <c r="G86" s="212" t="s">
        <v>134</v>
      </c>
      <c r="H86" s="72"/>
      <c r="I86" s="136"/>
      <c r="J86" s="34"/>
      <c r="K86" s="34"/>
      <c r="L86" s="34"/>
      <c r="M86" s="34"/>
      <c r="N86" s="38"/>
      <c r="O86" s="47"/>
    </row>
    <row r="87" spans="1:15" x14ac:dyDescent="0.25">
      <c r="A87" s="107"/>
      <c r="B87" s="73" t="s">
        <v>59</v>
      </c>
      <c r="C87" s="59">
        <v>500000</v>
      </c>
      <c r="D87" s="27"/>
      <c r="E87" s="38"/>
      <c r="F87" s="193">
        <v>500000</v>
      </c>
      <c r="G87" s="213" t="s">
        <v>135</v>
      </c>
      <c r="H87" s="74"/>
      <c r="I87" s="130"/>
      <c r="J87" s="34"/>
      <c r="K87" s="34"/>
      <c r="L87" s="34"/>
      <c r="M87" s="34"/>
      <c r="N87" s="38"/>
      <c r="O87" s="47"/>
    </row>
    <row r="88" spans="1:15" x14ac:dyDescent="0.25">
      <c r="A88" s="94">
        <v>41</v>
      </c>
      <c r="B88" s="83" t="s">
        <v>30</v>
      </c>
      <c r="C88" s="160"/>
      <c r="D88" s="38"/>
      <c r="E88" s="26"/>
      <c r="F88" s="59"/>
      <c r="G88" s="212"/>
      <c r="H88" s="59"/>
      <c r="I88" s="152"/>
      <c r="J88" s="34"/>
      <c r="K88" s="34"/>
      <c r="L88" s="34"/>
      <c r="M88" s="34"/>
      <c r="N88" s="38"/>
      <c r="O88" s="47"/>
    </row>
    <row r="89" spans="1:15" x14ac:dyDescent="0.25">
      <c r="A89" s="70"/>
      <c r="B89" s="81" t="s">
        <v>112</v>
      </c>
      <c r="C89" s="36">
        <v>120000</v>
      </c>
      <c r="D89" s="38"/>
      <c r="E89" s="27"/>
      <c r="F89" s="59">
        <v>120000</v>
      </c>
      <c r="G89" s="149"/>
      <c r="H89" s="59"/>
      <c r="I89" s="149"/>
      <c r="J89" s="34"/>
      <c r="K89" s="34"/>
      <c r="L89" s="34" t="s">
        <v>1</v>
      </c>
      <c r="M89" s="34"/>
      <c r="N89" s="38"/>
      <c r="O89" s="47"/>
    </row>
    <row r="90" spans="1:15" x14ac:dyDescent="0.25">
      <c r="A90" s="140">
        <v>42</v>
      </c>
      <c r="B90" s="71" t="s">
        <v>30</v>
      </c>
      <c r="C90" s="182"/>
      <c r="D90" s="26"/>
      <c r="E90" s="50"/>
      <c r="F90" s="194"/>
      <c r="G90" s="205"/>
      <c r="H90" s="77"/>
      <c r="I90" s="130"/>
      <c r="J90" s="34"/>
      <c r="K90" s="34"/>
      <c r="L90" s="34"/>
      <c r="M90" s="34"/>
      <c r="N90" s="38"/>
      <c r="O90" s="47"/>
    </row>
    <row r="91" spans="1:15" x14ac:dyDescent="0.25">
      <c r="A91" s="140"/>
      <c r="B91" s="73" t="s">
        <v>32</v>
      </c>
      <c r="C91" s="36">
        <v>131000</v>
      </c>
      <c r="D91" s="27"/>
      <c r="E91" s="27"/>
      <c r="F91" s="193">
        <v>131000</v>
      </c>
      <c r="G91" s="149"/>
      <c r="H91" s="74"/>
      <c r="I91" s="130"/>
      <c r="J91" s="34"/>
      <c r="K91" s="34"/>
      <c r="L91" s="34"/>
      <c r="M91" s="34" t="s">
        <v>117</v>
      </c>
      <c r="N91" s="38"/>
      <c r="O91" s="47"/>
    </row>
    <row r="92" spans="1:15" x14ac:dyDescent="0.25">
      <c r="A92" s="94">
        <v>43</v>
      </c>
      <c r="B92" s="79" t="s">
        <v>30</v>
      </c>
      <c r="C92" s="182"/>
      <c r="D92" s="38"/>
      <c r="E92" s="50"/>
      <c r="F92" s="194"/>
      <c r="G92" s="205"/>
      <c r="H92" s="77"/>
      <c r="I92" s="130"/>
      <c r="J92" s="34"/>
      <c r="K92" s="34"/>
      <c r="L92" s="34"/>
      <c r="M92" s="34"/>
      <c r="N92" s="38"/>
      <c r="O92" s="47"/>
    </row>
    <row r="93" spans="1:15" x14ac:dyDescent="0.25">
      <c r="A93" s="70"/>
      <c r="B93" s="81" t="s">
        <v>111</v>
      </c>
      <c r="C93" s="36">
        <v>150000</v>
      </c>
      <c r="D93" s="38"/>
      <c r="E93" s="27"/>
      <c r="F93" s="193">
        <v>150000</v>
      </c>
      <c r="G93" s="205"/>
      <c r="H93" s="77"/>
      <c r="I93" s="131"/>
      <c r="J93" s="34"/>
      <c r="K93" s="34"/>
      <c r="L93" s="34"/>
      <c r="M93" s="34"/>
      <c r="N93" s="38" t="s">
        <v>1</v>
      </c>
      <c r="O93" s="47"/>
    </row>
    <row r="94" spans="1:15" x14ac:dyDescent="0.25">
      <c r="A94" s="94">
        <v>44</v>
      </c>
      <c r="B94" s="79" t="s">
        <v>30</v>
      </c>
      <c r="C94" s="182"/>
      <c r="D94" s="37"/>
      <c r="E94" s="50"/>
      <c r="F94" s="156"/>
      <c r="G94" s="180"/>
      <c r="H94" s="156"/>
      <c r="I94" s="136"/>
      <c r="J94" s="34"/>
      <c r="K94" s="123"/>
      <c r="L94" s="34"/>
      <c r="M94" s="34"/>
      <c r="N94" s="38"/>
      <c r="O94" s="47"/>
    </row>
    <row r="95" spans="1:15" x14ac:dyDescent="0.25">
      <c r="A95" s="70"/>
      <c r="B95" s="81" t="s">
        <v>120</v>
      </c>
      <c r="C95" s="182">
        <v>100000</v>
      </c>
      <c r="D95" s="28"/>
      <c r="E95" s="50"/>
      <c r="F95" s="157">
        <v>100000</v>
      </c>
      <c r="G95" s="149"/>
      <c r="H95" s="157"/>
      <c r="I95" s="130"/>
      <c r="J95" s="34"/>
      <c r="K95" s="34"/>
      <c r="L95" s="34"/>
      <c r="M95" s="34"/>
      <c r="N95" s="38"/>
      <c r="O95" s="47"/>
    </row>
    <row r="96" spans="1:15" x14ac:dyDescent="0.25">
      <c r="A96" s="94">
        <v>45</v>
      </c>
      <c r="B96" s="227" t="s">
        <v>30</v>
      </c>
      <c r="C96" s="228"/>
      <c r="D96" s="242"/>
      <c r="E96" s="242"/>
      <c r="F96" s="262"/>
      <c r="G96" s="205"/>
      <c r="H96" s="77"/>
      <c r="I96" s="130"/>
      <c r="J96" s="34"/>
      <c r="K96" s="34"/>
      <c r="L96" s="34"/>
      <c r="M96" s="34"/>
      <c r="N96" s="38"/>
      <c r="O96" s="47"/>
    </row>
    <row r="97" spans="1:15" x14ac:dyDescent="0.25">
      <c r="A97" s="70"/>
      <c r="B97" s="243" t="s">
        <v>165</v>
      </c>
      <c r="C97" s="232">
        <v>0</v>
      </c>
      <c r="D97" s="244"/>
      <c r="E97" s="244"/>
      <c r="F97" s="263">
        <v>0</v>
      </c>
      <c r="G97" s="149"/>
      <c r="H97" s="74"/>
      <c r="I97" s="130"/>
      <c r="J97" s="34"/>
      <c r="K97" s="34"/>
      <c r="L97" s="34"/>
      <c r="M97" s="34"/>
      <c r="N97" s="38"/>
      <c r="O97" s="47"/>
    </row>
    <row r="98" spans="1:15" x14ac:dyDescent="0.25">
      <c r="A98" s="94">
        <v>46</v>
      </c>
      <c r="B98" s="99" t="s">
        <v>52</v>
      </c>
      <c r="C98" s="22"/>
      <c r="D98" s="23"/>
      <c r="E98" s="22"/>
      <c r="F98" s="23"/>
      <c r="G98" s="212" t="s">
        <v>141</v>
      </c>
      <c r="H98" s="120"/>
      <c r="I98" s="130"/>
      <c r="J98" s="34"/>
      <c r="K98" s="34"/>
      <c r="L98" s="34"/>
      <c r="M98" s="34"/>
      <c r="N98" s="38"/>
      <c r="O98" s="47"/>
    </row>
    <row r="99" spans="1:15" x14ac:dyDescent="0.25">
      <c r="A99" s="70"/>
      <c r="B99" s="100" t="s">
        <v>53</v>
      </c>
      <c r="C99" s="138">
        <v>150000</v>
      </c>
      <c r="D99" s="139"/>
      <c r="E99" s="138"/>
      <c r="F99" s="139">
        <v>150000</v>
      </c>
      <c r="G99" s="213" t="s">
        <v>142</v>
      </c>
      <c r="H99" s="137"/>
      <c r="I99" s="130"/>
      <c r="J99" s="34"/>
      <c r="K99" s="34"/>
      <c r="L99" s="34"/>
      <c r="M99" s="34"/>
      <c r="N99" s="38"/>
      <c r="O99" s="47"/>
    </row>
    <row r="100" spans="1:15" x14ac:dyDescent="0.25">
      <c r="A100" s="94">
        <v>47</v>
      </c>
      <c r="B100" s="101" t="s">
        <v>79</v>
      </c>
      <c r="C100" s="22"/>
      <c r="D100" s="23"/>
      <c r="E100" s="22"/>
      <c r="F100" s="23"/>
      <c r="G100" s="203" t="s">
        <v>153</v>
      </c>
      <c r="H100" s="120"/>
      <c r="I100" s="130"/>
      <c r="J100" s="34"/>
      <c r="K100" s="34"/>
      <c r="L100" s="34"/>
      <c r="M100" s="34"/>
      <c r="N100" s="38"/>
      <c r="O100" s="47"/>
    </row>
    <row r="101" spans="1:15" x14ac:dyDescent="0.25">
      <c r="A101" s="70"/>
      <c r="B101" s="102" t="s">
        <v>57</v>
      </c>
      <c r="C101" s="138">
        <v>200000</v>
      </c>
      <c r="D101" s="139"/>
      <c r="E101" s="138"/>
      <c r="F101" s="139">
        <v>200000</v>
      </c>
      <c r="G101" s="204" t="s">
        <v>142</v>
      </c>
      <c r="H101" s="137"/>
      <c r="I101" s="130"/>
      <c r="J101" s="34"/>
      <c r="K101" s="34"/>
      <c r="L101" s="34"/>
      <c r="M101" s="34"/>
      <c r="N101" s="38"/>
      <c r="O101" s="47"/>
    </row>
    <row r="102" spans="1:15" x14ac:dyDescent="0.25">
      <c r="A102" s="94">
        <v>48</v>
      </c>
      <c r="B102" s="99" t="s">
        <v>79</v>
      </c>
      <c r="C102" s="22"/>
      <c r="D102" s="23"/>
      <c r="E102" s="22"/>
      <c r="F102" s="23"/>
      <c r="G102" s="203" t="s">
        <v>153</v>
      </c>
      <c r="H102" s="120"/>
      <c r="I102" s="130"/>
      <c r="J102" s="34"/>
      <c r="K102" s="34"/>
      <c r="L102" s="34"/>
      <c r="M102" s="34"/>
      <c r="N102" s="38"/>
      <c r="O102" s="47"/>
    </row>
    <row r="103" spans="1:15" x14ac:dyDescent="0.25">
      <c r="A103" s="70"/>
      <c r="B103" s="100" t="s">
        <v>58</v>
      </c>
      <c r="C103" s="138">
        <v>200000</v>
      </c>
      <c r="D103" s="139"/>
      <c r="E103" s="138"/>
      <c r="F103" s="139">
        <v>200000</v>
      </c>
      <c r="G103" s="204" t="s">
        <v>142</v>
      </c>
      <c r="H103" s="137"/>
      <c r="I103" s="130"/>
      <c r="J103" s="34"/>
      <c r="K103" s="34"/>
      <c r="L103" s="34"/>
      <c r="M103" s="34"/>
      <c r="N103" s="38"/>
      <c r="O103" s="47"/>
    </row>
    <row r="104" spans="1:15" x14ac:dyDescent="0.25">
      <c r="A104" s="94">
        <v>49</v>
      </c>
      <c r="B104" s="79" t="s">
        <v>30</v>
      </c>
      <c r="C104" s="26"/>
      <c r="D104" s="37"/>
      <c r="E104" s="26"/>
      <c r="F104" s="115"/>
      <c r="G104" s="208"/>
      <c r="H104" s="84"/>
      <c r="I104" s="130"/>
      <c r="J104" s="34"/>
      <c r="K104" s="34"/>
      <c r="L104" s="34"/>
      <c r="M104" s="34"/>
      <c r="N104" s="38"/>
      <c r="O104" s="47"/>
    </row>
    <row r="105" spans="1:15" x14ac:dyDescent="0.25">
      <c r="A105" s="70"/>
      <c r="B105" s="81" t="s">
        <v>93</v>
      </c>
      <c r="C105" s="36">
        <v>80000</v>
      </c>
      <c r="D105" s="28"/>
      <c r="E105" s="27"/>
      <c r="F105" s="193">
        <f>C105+D105</f>
        <v>80000</v>
      </c>
      <c r="G105" s="149"/>
      <c r="H105" s="74"/>
      <c r="I105" s="130"/>
      <c r="J105" s="34"/>
      <c r="K105" s="34"/>
      <c r="L105" s="34"/>
      <c r="M105" s="34"/>
      <c r="N105" s="38"/>
      <c r="O105" s="47"/>
    </row>
    <row r="106" spans="1:15" x14ac:dyDescent="0.25">
      <c r="A106" s="94">
        <v>50</v>
      </c>
      <c r="B106" s="227" t="s">
        <v>116</v>
      </c>
      <c r="C106" s="228"/>
      <c r="D106" s="242"/>
      <c r="E106" s="242"/>
      <c r="F106" s="228"/>
      <c r="G106" s="180"/>
      <c r="H106" s="72"/>
      <c r="I106" s="136"/>
      <c r="J106" s="34"/>
      <c r="K106" s="34"/>
      <c r="L106" s="34"/>
      <c r="M106" s="34"/>
      <c r="N106" s="38"/>
      <c r="O106" s="47"/>
    </row>
    <row r="107" spans="1:15" x14ac:dyDescent="0.25">
      <c r="A107" s="70"/>
      <c r="B107" s="243" t="s">
        <v>165</v>
      </c>
      <c r="C107" s="232">
        <v>0</v>
      </c>
      <c r="D107" s="244"/>
      <c r="E107" s="244"/>
      <c r="F107" s="232">
        <v>0</v>
      </c>
      <c r="G107" s="149"/>
      <c r="H107" s="77"/>
      <c r="I107" s="130"/>
      <c r="J107" s="34"/>
      <c r="K107" s="34"/>
      <c r="L107" s="34"/>
      <c r="M107" s="34"/>
      <c r="N107" s="38"/>
      <c r="O107" s="47"/>
    </row>
    <row r="108" spans="1:15" x14ac:dyDescent="0.25">
      <c r="A108" s="140"/>
      <c r="B108" s="83"/>
      <c r="C108" s="59"/>
      <c r="D108" s="38"/>
      <c r="E108" s="38"/>
      <c r="F108" s="59"/>
      <c r="G108" s="129"/>
      <c r="H108" s="77"/>
      <c r="I108" s="130"/>
      <c r="J108" s="34"/>
      <c r="K108" s="34"/>
      <c r="L108" s="34"/>
      <c r="M108" s="34"/>
      <c r="N108" s="38"/>
      <c r="O108" s="47"/>
    </row>
    <row r="109" spans="1:15" x14ac:dyDescent="0.25">
      <c r="A109" s="94">
        <v>51</v>
      </c>
      <c r="B109" s="245" t="s">
        <v>33</v>
      </c>
      <c r="C109" s="246">
        <v>300000</v>
      </c>
      <c r="D109" s="247"/>
      <c r="E109" s="246"/>
      <c r="F109" s="248">
        <v>300000</v>
      </c>
      <c r="G109" s="216" t="s">
        <v>145</v>
      </c>
      <c r="H109" s="77"/>
      <c r="I109" s="130"/>
      <c r="J109" s="34"/>
      <c r="K109" s="34"/>
      <c r="L109" s="34"/>
      <c r="M109" s="34"/>
      <c r="N109" s="38"/>
      <c r="O109" s="47"/>
    </row>
    <row r="110" spans="1:15" x14ac:dyDescent="0.25">
      <c r="A110" s="70"/>
      <c r="B110" s="249" t="s">
        <v>90</v>
      </c>
      <c r="C110" s="250"/>
      <c r="D110" s="251"/>
      <c r="E110" s="250"/>
      <c r="F110" s="252"/>
      <c r="G110" s="217" t="s">
        <v>133</v>
      </c>
      <c r="H110" s="77"/>
      <c r="I110" s="130"/>
      <c r="J110" s="34"/>
      <c r="K110" s="34"/>
      <c r="L110" s="34"/>
      <c r="M110" s="34"/>
      <c r="N110" s="38"/>
      <c r="O110" s="47"/>
    </row>
    <row r="111" spans="1:15" x14ac:dyDescent="0.25">
      <c r="A111" s="94">
        <v>52</v>
      </c>
      <c r="B111" s="245" t="s">
        <v>33</v>
      </c>
      <c r="C111" s="246">
        <v>100000</v>
      </c>
      <c r="D111" s="247"/>
      <c r="E111" s="246"/>
      <c r="F111" s="248">
        <v>100000</v>
      </c>
      <c r="G111" s="216" t="s">
        <v>146</v>
      </c>
      <c r="H111" s="77"/>
      <c r="I111" s="130"/>
      <c r="J111" s="34"/>
      <c r="K111" s="34"/>
      <c r="L111" s="34"/>
      <c r="M111" s="34"/>
      <c r="N111" s="38"/>
      <c r="O111" s="47"/>
    </row>
    <row r="112" spans="1:15" x14ac:dyDescent="0.25">
      <c r="A112" s="70"/>
      <c r="B112" s="249" t="s">
        <v>89</v>
      </c>
      <c r="C112" s="250"/>
      <c r="D112" s="251"/>
      <c r="E112" s="250"/>
      <c r="F112" s="252"/>
      <c r="G112" s="217" t="s">
        <v>132</v>
      </c>
      <c r="H112" s="77"/>
      <c r="I112" s="130"/>
      <c r="J112" s="34"/>
      <c r="K112" s="34"/>
      <c r="L112" s="34"/>
      <c r="M112" s="34"/>
      <c r="N112" s="38"/>
      <c r="O112" s="47"/>
    </row>
    <row r="113" spans="1:15" x14ac:dyDescent="0.25">
      <c r="A113" s="39"/>
      <c r="B113" s="258" t="s">
        <v>166</v>
      </c>
      <c r="C113" s="256">
        <v>100000</v>
      </c>
      <c r="D113" s="259"/>
      <c r="E113" s="256"/>
      <c r="F113" s="260">
        <v>100000</v>
      </c>
      <c r="G113" s="214"/>
      <c r="H113" s="77"/>
      <c r="I113" s="130"/>
      <c r="J113" s="34"/>
      <c r="K113" s="34"/>
      <c r="L113" s="34"/>
      <c r="M113" s="34"/>
      <c r="N113" s="38"/>
      <c r="O113" s="47"/>
    </row>
    <row r="114" spans="1:15" x14ac:dyDescent="0.25">
      <c r="A114" s="94">
        <v>53</v>
      </c>
      <c r="B114" s="71" t="s">
        <v>31</v>
      </c>
      <c r="C114" s="110"/>
      <c r="D114" s="115"/>
      <c r="E114" s="26"/>
      <c r="F114" s="69"/>
      <c r="G114" s="129" t="s">
        <v>136</v>
      </c>
      <c r="H114" s="77"/>
      <c r="I114" s="130"/>
      <c r="J114" s="34"/>
      <c r="K114" s="34"/>
      <c r="L114" s="34"/>
      <c r="M114" s="34"/>
      <c r="N114" s="38"/>
      <c r="O114" s="47"/>
    </row>
    <row r="115" spans="1:15" x14ac:dyDescent="0.25">
      <c r="A115" s="70"/>
      <c r="B115" s="73" t="s">
        <v>63</v>
      </c>
      <c r="C115" s="157">
        <v>110000</v>
      </c>
      <c r="D115" s="116"/>
      <c r="E115" s="27"/>
      <c r="F115" s="74">
        <f>C115+D115</f>
        <v>110000</v>
      </c>
      <c r="G115" s="130" t="s">
        <v>137</v>
      </c>
      <c r="H115" s="77"/>
      <c r="I115" s="130"/>
      <c r="J115" s="34"/>
      <c r="K115" s="34"/>
      <c r="L115" s="34"/>
      <c r="M115" s="34"/>
      <c r="N115" s="38"/>
      <c r="O115" s="47"/>
    </row>
    <row r="116" spans="1:15" x14ac:dyDescent="0.25">
      <c r="A116" s="70"/>
      <c r="B116" s="261" t="s">
        <v>167</v>
      </c>
      <c r="C116" s="157">
        <v>120000</v>
      </c>
      <c r="D116" s="28"/>
      <c r="E116" s="27"/>
      <c r="F116" s="157">
        <v>120000</v>
      </c>
      <c r="G116" s="130"/>
      <c r="H116" s="77"/>
      <c r="I116" s="130"/>
      <c r="J116" s="34"/>
      <c r="K116" s="34"/>
      <c r="L116" s="34"/>
      <c r="M116" s="34"/>
      <c r="N116" s="38"/>
      <c r="O116" s="47"/>
    </row>
    <row r="117" spans="1:15" x14ac:dyDescent="0.25">
      <c r="A117" s="70"/>
      <c r="B117" s="183" t="s">
        <v>9</v>
      </c>
      <c r="C117" s="36"/>
      <c r="D117" s="28"/>
      <c r="E117" s="27"/>
      <c r="F117" s="193"/>
      <c r="G117" s="149"/>
      <c r="H117" s="74"/>
      <c r="I117" s="136"/>
      <c r="J117" s="34"/>
      <c r="K117" s="34"/>
      <c r="L117" s="34"/>
      <c r="M117" s="34"/>
      <c r="N117" s="38"/>
      <c r="O117" s="47"/>
    </row>
    <row r="118" spans="1:15" x14ac:dyDescent="0.25">
      <c r="A118" s="39">
        <v>54</v>
      </c>
      <c r="B118" s="85" t="s">
        <v>10</v>
      </c>
      <c r="C118" s="142">
        <v>52000</v>
      </c>
      <c r="D118" s="20"/>
      <c r="E118" s="21"/>
      <c r="F118" s="142">
        <f>C118+D118</f>
        <v>52000</v>
      </c>
      <c r="G118" s="152" t="s">
        <v>144</v>
      </c>
      <c r="H118" s="74"/>
      <c r="I118" s="134"/>
      <c r="J118" s="34"/>
      <c r="K118" s="34"/>
      <c r="L118" s="34"/>
      <c r="M118" s="34"/>
      <c r="N118" s="38"/>
      <c r="O118" s="47"/>
    </row>
    <row r="119" spans="1:15" x14ac:dyDescent="0.25">
      <c r="A119" s="94">
        <v>55</v>
      </c>
      <c r="B119" s="95" t="s">
        <v>14</v>
      </c>
      <c r="C119" s="36">
        <v>28000</v>
      </c>
      <c r="D119" s="28"/>
      <c r="E119" s="27"/>
      <c r="F119" s="74">
        <v>28000</v>
      </c>
      <c r="G119" s="149" t="s">
        <v>143</v>
      </c>
      <c r="H119" s="74"/>
      <c r="I119" s="134" t="s">
        <v>118</v>
      </c>
      <c r="J119" s="34"/>
      <c r="K119" s="34"/>
      <c r="L119" s="34"/>
      <c r="M119" s="34"/>
      <c r="N119" s="38"/>
      <c r="O119" s="47"/>
    </row>
    <row r="120" spans="1:15" x14ac:dyDescent="0.25">
      <c r="A120" s="39"/>
      <c r="B120" s="100"/>
      <c r="C120" s="138"/>
      <c r="D120" s="139"/>
      <c r="E120" s="138"/>
      <c r="F120" s="137"/>
      <c r="G120" s="149"/>
      <c r="H120" s="137"/>
      <c r="I120" s="130"/>
      <c r="J120" s="34"/>
      <c r="K120" s="60"/>
      <c r="L120" s="25"/>
      <c r="M120" s="34"/>
      <c r="N120" s="38"/>
      <c r="O120" s="61"/>
    </row>
    <row r="121" spans="1:15" x14ac:dyDescent="0.25">
      <c r="A121" s="49"/>
      <c r="B121" s="67" t="s">
        <v>18</v>
      </c>
      <c r="C121" s="21">
        <f>C13+C59</f>
        <v>31719000</v>
      </c>
      <c r="D121" s="118">
        <f>D13+D59</f>
        <v>12070000</v>
      </c>
      <c r="E121" s="118">
        <f>E13+E59</f>
        <v>4186000</v>
      </c>
      <c r="F121" s="21">
        <f>F13+F59</f>
        <v>47975000</v>
      </c>
      <c r="G121" s="127"/>
      <c r="H121" s="21"/>
      <c r="I121" s="127"/>
      <c r="J121" s="38"/>
      <c r="K121" s="25"/>
      <c r="L121" s="60"/>
      <c r="M121" s="60" t="s">
        <v>1</v>
      </c>
      <c r="N121" s="60"/>
      <c r="O121" s="38"/>
    </row>
    <row r="122" spans="1:15" x14ac:dyDescent="0.25">
      <c r="B122" s="7"/>
      <c r="C122" s="7"/>
      <c r="D122" s="7"/>
      <c r="E122" s="7"/>
      <c r="F122" s="7"/>
      <c r="G122" s="7"/>
      <c r="H122" s="7"/>
    </row>
    <row r="123" spans="1:15" x14ac:dyDescent="0.25">
      <c r="B123" s="83"/>
      <c r="C123" s="7" t="s">
        <v>1</v>
      </c>
      <c r="D123" s="7"/>
      <c r="E123" s="7"/>
      <c r="F123" s="7"/>
      <c r="G123" s="7"/>
      <c r="H123" s="7"/>
    </row>
    <row r="124" spans="1:15" x14ac:dyDescent="0.25">
      <c r="B124" s="153"/>
      <c r="D124" t="s">
        <v>1</v>
      </c>
      <c r="E124" t="s">
        <v>1</v>
      </c>
      <c r="F124" t="s">
        <v>1</v>
      </c>
    </row>
    <row r="125" spans="1:15" x14ac:dyDescent="0.25">
      <c r="B125" s="122"/>
      <c r="C125" s="111"/>
      <c r="D125" s="111"/>
      <c r="E125" s="111"/>
    </row>
    <row r="126" spans="1:15" x14ac:dyDescent="0.25">
      <c r="B126" t="s">
        <v>1</v>
      </c>
    </row>
    <row r="127" spans="1:15" x14ac:dyDescent="0.25">
      <c r="B127" s="111" t="s">
        <v>154</v>
      </c>
      <c r="C127" s="383" t="s">
        <v>155</v>
      </c>
      <c r="D127" s="384"/>
    </row>
    <row r="128" spans="1:15" x14ac:dyDescent="0.25">
      <c r="C128" s="385" t="s">
        <v>162</v>
      </c>
      <c r="D128" s="386"/>
    </row>
    <row r="129" spans="2:4" x14ac:dyDescent="0.25">
      <c r="B129" s="218" t="s">
        <v>12</v>
      </c>
      <c r="C129" s="390" t="s">
        <v>158</v>
      </c>
      <c r="D129" s="391"/>
    </row>
    <row r="130" spans="2:4" x14ac:dyDescent="0.25">
      <c r="B130" s="218" t="s">
        <v>13</v>
      </c>
      <c r="C130" s="390" t="s">
        <v>156</v>
      </c>
      <c r="D130" s="391"/>
    </row>
    <row r="131" spans="2:4" x14ac:dyDescent="0.25">
      <c r="B131" s="219" t="s">
        <v>130</v>
      </c>
      <c r="C131" s="390" t="s">
        <v>160</v>
      </c>
      <c r="D131" s="391"/>
    </row>
    <row r="132" spans="2:4" x14ac:dyDescent="0.25">
      <c r="B132" s="220" t="s">
        <v>15</v>
      </c>
      <c r="C132" s="390" t="s">
        <v>157</v>
      </c>
      <c r="D132" s="391"/>
    </row>
    <row r="133" spans="2:4" x14ac:dyDescent="0.25">
      <c r="B133" s="221" t="s">
        <v>110</v>
      </c>
      <c r="C133" s="390" t="s">
        <v>161</v>
      </c>
      <c r="D133" s="391"/>
    </row>
    <row r="134" spans="2:4" x14ac:dyDescent="0.25">
      <c r="B134" s="222" t="s">
        <v>163</v>
      </c>
      <c r="C134" s="387" t="s">
        <v>164</v>
      </c>
      <c r="D134" s="387"/>
    </row>
    <row r="136" spans="2:4" x14ac:dyDescent="0.25">
      <c r="B136" s="173" t="s">
        <v>62</v>
      </c>
      <c r="C136" s="381" t="s">
        <v>159</v>
      </c>
      <c r="D136" s="382"/>
    </row>
  </sheetData>
  <mergeCells count="17">
    <mergeCell ref="C136:D136"/>
    <mergeCell ref="C127:D127"/>
    <mergeCell ref="C128:D128"/>
    <mergeCell ref="C134:D134"/>
    <mergeCell ref="C10:C11"/>
    <mergeCell ref="C129:D129"/>
    <mergeCell ref="C130:D130"/>
    <mergeCell ref="C131:D131"/>
    <mergeCell ref="C132:D132"/>
    <mergeCell ref="C133:D133"/>
    <mergeCell ref="J10:J11"/>
    <mergeCell ref="D2:P2"/>
    <mergeCell ref="B4:I4"/>
    <mergeCell ref="B5:I5"/>
    <mergeCell ref="C8:F9"/>
    <mergeCell ref="J8:N9"/>
    <mergeCell ref="B6:I6"/>
  </mergeCells>
  <pageMargins left="0.11811023622047245" right="0" top="0.35433070866141736" bottom="0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buget 2017</vt:lpstr>
      <vt:lpstr>program presedinte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connnn</dc:creator>
  <cp:lastModifiedBy>DELL</cp:lastModifiedBy>
  <cp:lastPrinted>2017-03-20T12:20:31Z</cp:lastPrinted>
  <dcterms:created xsi:type="dcterms:W3CDTF">2013-02-27T07:10:28Z</dcterms:created>
  <dcterms:modified xsi:type="dcterms:W3CDTF">2017-03-22T14:24:21Z</dcterms:modified>
</cp:coreProperties>
</file>